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" yWindow="-108" windowWidth="23256" windowHeight="12576" tabRatio="500"/>
  </bookViews>
  <sheets>
    <sheet name="2022" sheetId="2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V64" i="2"/>
  <c r="V63"/>
  <c r="V62"/>
  <c r="V52"/>
  <c r="M50"/>
  <c r="AN14" l="1"/>
  <c r="AY36"/>
  <c r="AX36"/>
  <c r="AW36"/>
  <c r="AV36"/>
  <c r="AU36"/>
  <c r="AT36"/>
  <c r="AS36"/>
  <c r="AR36"/>
  <c r="AQ36"/>
  <c r="AP36"/>
  <c r="AO36"/>
  <c r="AN36"/>
  <c r="AM36"/>
  <c r="AL36"/>
  <c r="AK36"/>
  <c r="AJ36"/>
  <c r="AI36"/>
  <c r="AY34"/>
  <c r="AX34"/>
  <c r="AW34"/>
  <c r="AV34"/>
  <c r="AU34"/>
  <c r="AT34"/>
  <c r="AS34"/>
  <c r="AR34"/>
  <c r="AQ34"/>
  <c r="AP34"/>
  <c r="AO34"/>
  <c r="AN34"/>
  <c r="AM34"/>
  <c r="AL34"/>
  <c r="AK34"/>
  <c r="AJ34"/>
  <c r="AI34"/>
  <c r="AY32"/>
  <c r="AX32"/>
  <c r="AW32"/>
  <c r="AV32"/>
  <c r="AU32"/>
  <c r="AT32"/>
  <c r="AS32"/>
  <c r="AR32"/>
  <c r="AQ32"/>
  <c r="AP32"/>
  <c r="AO32"/>
  <c r="AN32"/>
  <c r="AM32"/>
  <c r="AL32"/>
  <c r="AK32"/>
  <c r="AJ32"/>
  <c r="AI32"/>
  <c r="AY30"/>
  <c r="AX30"/>
  <c r="AW30"/>
  <c r="AV30"/>
  <c r="AU30"/>
  <c r="AT30"/>
  <c r="AS30"/>
  <c r="AR30"/>
  <c r="AQ30"/>
  <c r="AP30"/>
  <c r="AO30"/>
  <c r="AN30"/>
  <c r="AM30"/>
  <c r="AL30"/>
  <c r="AK30"/>
  <c r="AJ30"/>
  <c r="AI30"/>
  <c r="AY28"/>
  <c r="AX28"/>
  <c r="AW28"/>
  <c r="AV28"/>
  <c r="AU28"/>
  <c r="AT28"/>
  <c r="AS28"/>
  <c r="AR28"/>
  <c r="AQ28"/>
  <c r="AP28"/>
  <c r="AO28"/>
  <c r="AN28"/>
  <c r="AM28"/>
  <c r="AL28"/>
  <c r="AK28"/>
  <c r="AJ28"/>
  <c r="AI28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Y24"/>
  <c r="AX24"/>
  <c r="AW24"/>
  <c r="AV24"/>
  <c r="AU24"/>
  <c r="AT24"/>
  <c r="AS24"/>
  <c r="AR24"/>
  <c r="AQ24"/>
  <c r="AP24"/>
  <c r="AO24"/>
  <c r="AN24"/>
  <c r="AM24"/>
  <c r="AL24"/>
  <c r="AK24"/>
  <c r="AJ24"/>
  <c r="AI24"/>
  <c r="AY22"/>
  <c r="AX22"/>
  <c r="AW22"/>
  <c r="AV22"/>
  <c r="AU22"/>
  <c r="AT22"/>
  <c r="AS22"/>
  <c r="AR22"/>
  <c r="AQ22"/>
  <c r="AP22"/>
  <c r="AO22"/>
  <c r="AN22"/>
  <c r="AM22"/>
  <c r="AL22"/>
  <c r="AK22"/>
  <c r="AJ22"/>
  <c r="AI22"/>
  <c r="AY20"/>
  <c r="AX20"/>
  <c r="AW20"/>
  <c r="AV20"/>
  <c r="AU20"/>
  <c r="AT20"/>
  <c r="AS20"/>
  <c r="AR20"/>
  <c r="AQ20"/>
  <c r="AP20"/>
  <c r="AO20"/>
  <c r="AN20"/>
  <c r="AM20"/>
  <c r="AL20"/>
  <c r="AK20"/>
  <c r="AJ20"/>
  <c r="AI20"/>
  <c r="AY18"/>
  <c r="AX18"/>
  <c r="AW18"/>
  <c r="AV18"/>
  <c r="AU18"/>
  <c r="AT18"/>
  <c r="AS18"/>
  <c r="AR18"/>
  <c r="AQ18"/>
  <c r="AP18"/>
  <c r="AO18"/>
  <c r="AN18"/>
  <c r="AM18"/>
  <c r="AL18"/>
  <c r="AK18"/>
  <c r="AJ18"/>
  <c r="AI18"/>
  <c r="AY16"/>
  <c r="AX16"/>
  <c r="AW16"/>
  <c r="AV16"/>
  <c r="AU16"/>
  <c r="AT16"/>
  <c r="AS16"/>
  <c r="AR16"/>
  <c r="AQ16"/>
  <c r="AP16"/>
  <c r="AO16"/>
  <c r="AN16"/>
  <c r="AM16"/>
  <c r="AL16"/>
  <c r="AK16"/>
  <c r="AJ16"/>
  <c r="AI16"/>
  <c r="AY14"/>
  <c r="AX14"/>
  <c r="AW14"/>
  <c r="AV14"/>
  <c r="AU14"/>
  <c r="AT14"/>
  <c r="AS14"/>
  <c r="AR14"/>
  <c r="AQ14"/>
  <c r="AP14"/>
  <c r="AO14"/>
  <c r="AM14"/>
  <c r="AL14"/>
  <c r="AK14"/>
  <c r="AJ14"/>
  <c r="AI14"/>
  <c r="AH48"/>
  <c r="AH20" l="1"/>
  <c r="S59"/>
  <c r="S55"/>
  <c r="S56"/>
  <c r="S57"/>
  <c r="S58"/>
  <c r="S54"/>
  <c r="P58"/>
  <c r="S61"/>
  <c r="S60"/>
  <c r="P59"/>
  <c r="P61"/>
  <c r="P57"/>
  <c r="P54"/>
  <c r="P55"/>
  <c r="P56"/>
  <c r="P60"/>
  <c r="M55"/>
  <c r="M54"/>
  <c r="M59"/>
  <c r="M57"/>
  <c r="M58"/>
  <c r="M56"/>
  <c r="M61"/>
  <c r="M60"/>
  <c r="AH16"/>
  <c r="AH36"/>
  <c r="AH32"/>
  <c r="AH28"/>
  <c r="AH24"/>
  <c r="AH34"/>
  <c r="AH30"/>
  <c r="AH26"/>
  <c r="AH22"/>
  <c r="AH18"/>
  <c r="AH14"/>
  <c r="AM48"/>
  <c r="AR48" s="1"/>
  <c r="V58" l="1"/>
  <c r="S53"/>
  <c r="V61"/>
  <c r="V59"/>
  <c r="V57"/>
  <c r="P53"/>
  <c r="V56"/>
  <c r="V54"/>
  <c r="V55"/>
  <c r="V60"/>
  <c r="M53"/>
  <c r="AW48"/>
  <c r="V53" l="1"/>
</calcChain>
</file>

<file path=xl/sharedStrings.xml><?xml version="1.0" encoding="utf-8"?>
<sst xmlns="http://schemas.openxmlformats.org/spreadsheetml/2006/main" count="480" uniqueCount="88">
  <si>
    <t>I</t>
  </si>
  <si>
    <t>lb godzin</t>
  </si>
  <si>
    <t>symbol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</si>
  <si>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</si>
  <si>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</si>
  <si>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</si>
  <si>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</si>
  <si>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</si>
  <si>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</si>
  <si>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</si>
  <si>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</si>
  <si>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</si>
  <si>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</si>
  <si>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</si>
  <si>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O</t>
  </si>
  <si>
    <t>NŚ</t>
  </si>
  <si>
    <t>N</t>
  </si>
  <si>
    <t>GN</t>
  </si>
  <si>
    <t>DW</t>
  </si>
  <si>
    <t>Uwagi:</t>
  </si>
  <si>
    <t>nazwisko i imię</t>
  </si>
  <si>
    <t>stanowisko</t>
  </si>
  <si>
    <t>system czasu pracy</t>
  </si>
  <si>
    <t>obowiązujący okres rozliczeniowy</t>
  </si>
  <si>
    <t>Ś</t>
  </si>
  <si>
    <t>S</t>
  </si>
  <si>
    <t>wymiar czasu pracy</t>
  </si>
  <si>
    <t>Uw</t>
  </si>
  <si>
    <t>D</t>
  </si>
  <si>
    <t>Um</t>
  </si>
  <si>
    <t>Ub</t>
  </si>
  <si>
    <t>W</t>
  </si>
  <si>
    <t>Ch</t>
  </si>
  <si>
    <t>Op</t>
  </si>
  <si>
    <t>OK.</t>
  </si>
  <si>
    <t>Np.</t>
  </si>
  <si>
    <t>Nn</t>
  </si>
  <si>
    <t>Nnp</t>
  </si>
  <si>
    <t>Sb</t>
  </si>
  <si>
    <t>Nc</t>
  </si>
  <si>
    <r>
      <t xml:space="preserve">O -    godziny przepracowane ogółem w tym:
NŚ -  w niedziele i święta
</t>
    </r>
    <r>
      <rPr>
        <b/>
        <sz val="8"/>
        <color rgb="FF000000"/>
        <rFont val="Arial"/>
        <family val="2"/>
        <charset val="238"/>
      </rPr>
      <t xml:space="preserve">NC </t>
    </r>
    <r>
      <rPr>
        <sz val="8"/>
        <color rgb="FF000000"/>
        <rFont val="Arial"/>
        <family val="2"/>
        <charset val="238"/>
      </rPr>
      <t xml:space="preserve">-  w porze nocnej
</t>
    </r>
    <r>
      <rPr>
        <b/>
        <sz val="8"/>
        <color rgb="FF000000"/>
        <rFont val="Arial"/>
        <family val="2"/>
        <charset val="238"/>
      </rPr>
      <t xml:space="preserve">GN </t>
    </r>
    <r>
      <rPr>
        <sz val="8"/>
        <color rgb="FF000000"/>
        <rFont val="Arial"/>
        <family val="2"/>
        <charset val="238"/>
      </rPr>
      <t xml:space="preserve">-  godziny nadliczbowe
</t>
    </r>
    <r>
      <rPr>
        <b/>
        <sz val="8"/>
        <color rgb="FF000000"/>
        <rFont val="Arial"/>
        <family val="2"/>
        <charset val="238"/>
      </rPr>
      <t xml:space="preserve">DW </t>
    </r>
    <r>
      <rPr>
        <sz val="8"/>
        <color rgb="FF000000"/>
        <rFont val="Arial"/>
        <family val="2"/>
        <charset val="238"/>
      </rPr>
      <t>- w dniach wolnych</t>
    </r>
  </si>
  <si>
    <t>P</t>
  </si>
  <si>
    <t>4 miesiące: 01-04; 05-08; 09-12</t>
  </si>
  <si>
    <t>URLOP WYPOCZYNKOWY</t>
  </si>
  <si>
    <t>Odbiory:</t>
  </si>
  <si>
    <t>pozostało godziny</t>
  </si>
  <si>
    <t>rozkład czasu pracy</t>
  </si>
  <si>
    <t>DO</t>
  </si>
  <si>
    <t>zaległy (dni)</t>
  </si>
  <si>
    <t>bieżący/ proporcjonalny (dni)</t>
  </si>
  <si>
    <t>PRACOWNIK</t>
  </si>
  <si>
    <t>Pn</t>
  </si>
  <si>
    <t>Wt</t>
  </si>
  <si>
    <t>Śr</t>
  </si>
  <si>
    <t>Czw</t>
  </si>
  <si>
    <t>Pt</t>
  </si>
  <si>
    <t>Zatrudnienie:</t>
  </si>
  <si>
    <t>PODSTAWOWY</t>
  </si>
  <si>
    <t>PEŁNY WYMIAR</t>
  </si>
  <si>
    <t>liczba dni</t>
  </si>
  <si>
    <r>
      <rPr>
        <b/>
        <sz val="8"/>
        <color rgb="FF000000"/>
        <rFont val="Arial"/>
        <family val="2"/>
        <charset val="238"/>
      </rPr>
      <t xml:space="preserve">D </t>
    </r>
    <r>
      <rPr>
        <sz val="8"/>
        <color rgb="FF000000"/>
        <rFont val="Arial"/>
        <family val="2"/>
        <charset val="238"/>
      </rPr>
      <t xml:space="preserve">- dyżur; </t>
    </r>
    <r>
      <rPr>
        <b/>
        <sz val="8"/>
        <color rgb="FF000000"/>
        <rFont val="Arial"/>
        <family val="2"/>
        <charset val="238"/>
      </rPr>
      <t xml:space="preserve">Sb </t>
    </r>
    <r>
      <rPr>
        <sz val="8"/>
        <color rgb="FF000000"/>
        <rFont val="Arial"/>
        <family val="2"/>
        <charset val="238"/>
      </rPr>
      <t xml:space="preserve">- podróż służbowa; </t>
    </r>
    <r>
      <rPr>
        <b/>
        <sz val="8"/>
        <color rgb="FF000000"/>
        <rFont val="Arial"/>
        <family val="2"/>
        <charset val="238"/>
      </rPr>
      <t xml:space="preserve">Uw </t>
    </r>
    <r>
      <rPr>
        <sz val="8"/>
        <color rgb="FF000000"/>
        <rFont val="Arial"/>
        <family val="2"/>
        <charset val="238"/>
      </rPr>
      <t xml:space="preserve">- urlop wypoczynkowy; </t>
    </r>
    <r>
      <rPr>
        <b/>
        <sz val="8"/>
        <color rgb="FF000000"/>
        <rFont val="Arial"/>
        <family val="2"/>
        <charset val="238"/>
      </rPr>
      <t>Um</t>
    </r>
    <r>
      <rPr>
        <sz val="8"/>
        <color rgb="FF000000"/>
        <rFont val="Arial"/>
        <family val="2"/>
        <charset val="238"/>
      </rPr>
      <t xml:space="preserve"> - urlop macierzyński; </t>
    </r>
    <r>
      <rPr>
        <b/>
        <sz val="8"/>
        <color rgb="FF000000"/>
        <rFont val="Arial"/>
        <family val="2"/>
        <charset val="238"/>
      </rPr>
      <t>Ub</t>
    </r>
    <r>
      <rPr>
        <sz val="8"/>
        <color rgb="FF000000"/>
        <rFont val="Arial"/>
        <family val="2"/>
        <charset val="238"/>
      </rPr>
      <t xml:space="preserve"> - urlop bezpłatny; </t>
    </r>
    <r>
      <rPr>
        <b/>
        <sz val="8"/>
        <color rgb="FF000000"/>
        <rFont val="Arial"/>
        <family val="2"/>
        <charset val="238"/>
      </rPr>
      <t xml:space="preserve">W </t>
    </r>
    <r>
      <rPr>
        <sz val="8"/>
        <color rgb="FF000000"/>
        <rFont val="Arial"/>
        <family val="2"/>
        <charset val="238"/>
      </rPr>
      <t xml:space="preserve">- urlop wychowawczy; </t>
    </r>
    <r>
      <rPr>
        <b/>
        <sz val="8"/>
        <color rgb="FF000000"/>
        <rFont val="Arial"/>
        <family val="2"/>
        <charset val="238"/>
      </rPr>
      <t>Ch</t>
    </r>
    <r>
      <rPr>
        <sz val="8"/>
        <color rgb="FF000000"/>
        <rFont val="Arial"/>
        <family val="2"/>
        <charset val="238"/>
      </rPr>
      <t xml:space="preserve"> - choroba; </t>
    </r>
    <r>
      <rPr>
        <b/>
        <sz val="8"/>
        <color rgb="FF000000"/>
        <rFont val="Arial"/>
        <family val="2"/>
        <charset val="238"/>
      </rPr>
      <t>Op</t>
    </r>
    <r>
      <rPr>
        <sz val="8"/>
        <color rgb="FF000000"/>
        <rFont val="Arial"/>
        <family val="2"/>
        <charset val="238"/>
      </rPr>
      <t xml:space="preserve"> - opieka; </t>
    </r>
    <r>
      <rPr>
        <b/>
        <sz val="8"/>
        <color rgb="FF000000"/>
        <rFont val="Arial"/>
        <family val="2"/>
        <charset val="238"/>
      </rPr>
      <t>Ok</t>
    </r>
    <r>
      <rPr>
        <sz val="8"/>
        <color rgb="FF000000"/>
        <rFont val="Arial"/>
        <family val="2"/>
        <charset val="238"/>
      </rPr>
      <t xml:space="preserve"> - urlop okolicznościowy; </t>
    </r>
    <r>
      <rPr>
        <b/>
        <sz val="8"/>
        <color rgb="FF000000"/>
        <rFont val="Arial"/>
        <family val="2"/>
        <charset val="238"/>
      </rPr>
      <t>Np</t>
    </r>
    <r>
      <rPr>
        <sz val="8"/>
        <color rgb="FF000000"/>
        <rFont val="Arial"/>
        <family val="2"/>
        <charset val="238"/>
      </rPr>
      <t xml:space="preserve">. - inne nieobecności płatne; </t>
    </r>
    <r>
      <rPr>
        <b/>
        <sz val="8"/>
        <color rgb="FF000000"/>
        <rFont val="Arial"/>
        <family val="2"/>
        <charset val="238"/>
      </rPr>
      <t>Nnp</t>
    </r>
    <r>
      <rPr>
        <sz val="8"/>
        <color rgb="FF000000"/>
        <rFont val="Arial"/>
        <family val="2"/>
        <charset val="238"/>
      </rPr>
      <t xml:space="preserve"> - inne nieobecności niepłatne; </t>
    </r>
    <r>
      <rPr>
        <b/>
        <sz val="8"/>
        <color rgb="FF000000"/>
        <rFont val="Arial"/>
        <family val="2"/>
        <charset val="238"/>
      </rPr>
      <t>Nn</t>
    </r>
    <r>
      <rPr>
        <sz val="8"/>
        <color rgb="FF000000"/>
        <rFont val="Arial"/>
        <family val="2"/>
        <charset val="238"/>
      </rPr>
      <t xml:space="preserve"> - nieobecności nieusprawiedliwione</t>
    </r>
  </si>
  <si>
    <t>Osoba</t>
  </si>
  <si>
    <t>okresy rozliczeniowe</t>
  </si>
  <si>
    <t>1-4</t>
  </si>
  <si>
    <t>5-8</t>
  </si>
  <si>
    <t>9-12</t>
  </si>
  <si>
    <t>cały rok</t>
  </si>
  <si>
    <t>godziny przepracowane</t>
  </si>
  <si>
    <t>godziny urlopu wypoczynkowego</t>
  </si>
  <si>
    <t>godziny choroby</t>
  </si>
  <si>
    <t>godziny opieki nad dzieckiem art. 188</t>
  </si>
  <si>
    <t>godziny urlopu okolicznościowego</t>
  </si>
  <si>
    <t>delegacje w przeliczeniu na 1 dzień</t>
  </si>
  <si>
    <t>godziny innych nieobecności</t>
  </si>
  <si>
    <t>praca w dni wolne i święta</t>
  </si>
  <si>
    <t>nadgodziny</t>
  </si>
  <si>
    <t>odbiory z poprzedniego okresu rozliczeniowego</t>
  </si>
  <si>
    <t>odbiory przeniesieone na kolejny olkres rozliczeniowy</t>
  </si>
  <si>
    <t>za rok 2020 (dni)</t>
  </si>
  <si>
    <t>ROCZNA KARTA EWIDENCJI CZASU PRACY 2022</t>
  </si>
  <si>
    <t>ogółem godzin do przepracowania 2022</t>
  </si>
  <si>
    <t>suma  2022</t>
  </si>
  <si>
    <t>za rok 2021 (dni)</t>
  </si>
  <si>
    <t>do wyk. godz. w 2022 r</t>
  </si>
  <si>
    <t>wykorzystany  w godz. w 2022</t>
  </si>
  <si>
    <t>Podsumowanie  2022</t>
  </si>
  <si>
    <t>Załącznik do Zarządzenia Sekretarza Generalnego ZG PTTK</t>
  </si>
  <si>
    <t>nr 15/2021 z dnia 31 grudnia 2021 r.</t>
  </si>
</sst>
</file>

<file path=xl/styles.xml><?xml version="1.0" encoding="utf-8"?>
<styleSheet xmlns="http://schemas.openxmlformats.org/spreadsheetml/2006/main">
  <fonts count="17">
    <font>
      <sz val="10"/>
      <color rgb="FF000000"/>
      <name val="Arial"/>
      <charset val="1"/>
    </font>
    <font>
      <b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00B0F0"/>
      <name val="Arial"/>
      <family val="2"/>
      <charset val="238"/>
    </font>
    <font>
      <sz val="6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3" fillId="2" borderId="1" xfId="0" applyFont="1" applyFill="1" applyBorder="1"/>
    <xf numFmtId="0" fontId="9" fillId="0" borderId="1" xfId="0" applyFont="1" applyBorder="1"/>
    <xf numFmtId="0" fontId="3" fillId="3" borderId="1" xfId="0" applyFont="1" applyFill="1" applyBorder="1"/>
    <xf numFmtId="0" fontId="4" fillId="4" borderId="1" xfId="0" applyFont="1" applyFill="1" applyBorder="1"/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4" fillId="0" borderId="1" xfId="0" applyFont="1" applyFill="1" applyBorder="1"/>
    <xf numFmtId="0" fontId="5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3" fontId="4" fillId="4" borderId="5" xfId="0" quotePrefix="1" applyNumberFormat="1" applyFont="1" applyFill="1" applyBorder="1" applyAlignment="1">
      <alignment horizontal="center" vertical="center"/>
    </xf>
    <xf numFmtId="3" fontId="0" fillId="4" borderId="6" xfId="0" applyNumberFormat="1" applyFill="1" applyBorder="1" applyAlignment="1">
      <alignment horizontal="center" vertical="center"/>
    </xf>
    <xf numFmtId="3" fontId="4" fillId="4" borderId="1" xfId="0" quotePrefix="1" applyNumberFormat="1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4" fillId="0" borderId="5" xfId="0" quotePrefix="1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16" fontId="4" fillId="0" borderId="5" xfId="0" quotePrefix="1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5" xfId="0" quotePrefix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7" xfId="0" applyBorder="1" applyAlignment="1"/>
    <xf numFmtId="0" fontId="3" fillId="0" borderId="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11" fillId="0" borderId="5" xfId="0" applyFont="1" applyBorder="1" applyAlignment="1"/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20" fontId="11" fillId="0" borderId="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12" fillId="0" borderId="1" xfId="0" applyFont="1" applyBorder="1" applyAlignment="1"/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vertical="top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/>
    </xf>
    <xf numFmtId="0" fontId="0" fillId="0" borderId="1" xfId="0" applyBorder="1" applyAlignment="1"/>
    <xf numFmtId="0" fontId="3" fillId="0" borderId="1" xfId="0" applyFont="1" applyBorder="1" applyAlignment="1"/>
    <xf numFmtId="0" fontId="11" fillId="0" borderId="0" xfId="0" applyFont="1"/>
    <xf numFmtId="0" fontId="11" fillId="0" borderId="0" xfId="0" applyFont="1" applyAlignment="1">
      <alignment horizontal="left"/>
    </xf>
  </cellXfs>
  <cellStyles count="1">
    <cellStyle name="Normalny" xfId="0" builtinId="0"/>
  </cellStyles>
  <dxfs count="2"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FF000000"/>
      <rgbColor rgb="FFF3F3F3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6"/>
  <sheetViews>
    <sheetView tabSelected="1" topLeftCell="C1" zoomScale="115" zoomScaleNormal="115" workbookViewId="0">
      <selection activeCell="AN2" sqref="AN2"/>
    </sheetView>
  </sheetViews>
  <sheetFormatPr defaultColWidth="9.109375" defaultRowHeight="10.199999999999999"/>
  <cols>
    <col min="1" max="1" width="2.5546875" style="1" customWidth="1"/>
    <col min="2" max="2" width="5.44140625" style="1" customWidth="1"/>
    <col min="3" max="33" width="3.6640625" style="1" customWidth="1"/>
    <col min="34" max="51" width="3.33203125" style="1" customWidth="1"/>
    <col min="52" max="16384" width="9.109375" style="1"/>
  </cols>
  <sheetData>
    <row r="1" spans="1:51" ht="13.2">
      <c r="AK1" s="95" t="s">
        <v>86</v>
      </c>
    </row>
    <row r="2" spans="1:51" ht="13.2">
      <c r="AQ2" s="94" t="s">
        <v>87</v>
      </c>
    </row>
    <row r="4" spans="1:51" ht="19.5" customHeight="1">
      <c r="A4" s="60" t="s">
        <v>79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2"/>
    </row>
    <row r="5" spans="1:51" ht="17.25" customHeight="1">
      <c r="A5" s="70" t="s">
        <v>50</v>
      </c>
      <c r="B5" s="71"/>
      <c r="C5" s="71"/>
      <c r="D5" s="71"/>
      <c r="E5" s="71"/>
      <c r="F5" s="71"/>
      <c r="G5" s="72"/>
      <c r="H5" s="72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65" t="s">
        <v>56</v>
      </c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2"/>
    </row>
    <row r="6" spans="1:51" ht="17.25" customHeight="1">
      <c r="A6" s="63" t="s">
        <v>20</v>
      </c>
      <c r="B6" s="64"/>
      <c r="C6" s="64"/>
      <c r="D6" s="64"/>
      <c r="E6" s="64"/>
      <c r="F6" s="64"/>
      <c r="G6" s="61"/>
      <c r="H6" s="62"/>
      <c r="I6" s="69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66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8"/>
    </row>
    <row r="7" spans="1:51" ht="17.25" customHeight="1">
      <c r="A7" s="63" t="s">
        <v>21</v>
      </c>
      <c r="B7" s="64"/>
      <c r="C7" s="64"/>
      <c r="D7" s="64"/>
      <c r="E7" s="64"/>
      <c r="F7" s="64"/>
      <c r="G7" s="61"/>
      <c r="H7" s="62"/>
      <c r="I7" s="69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66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8"/>
    </row>
    <row r="8" spans="1:51" ht="17.25" customHeight="1">
      <c r="A8" s="63" t="s">
        <v>22</v>
      </c>
      <c r="B8" s="64"/>
      <c r="C8" s="64"/>
      <c r="D8" s="64"/>
      <c r="E8" s="64"/>
      <c r="F8" s="64" t="s">
        <v>47</v>
      </c>
      <c r="G8" s="61"/>
      <c r="H8" s="62"/>
      <c r="I8" s="69" t="s">
        <v>57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H8" s="66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8"/>
    </row>
    <row r="9" spans="1:51" ht="17.25" customHeight="1">
      <c r="A9" s="63" t="s">
        <v>26</v>
      </c>
      <c r="B9" s="64"/>
      <c r="C9" s="64"/>
      <c r="D9" s="64"/>
      <c r="E9" s="64"/>
      <c r="F9" s="64"/>
      <c r="G9" s="61"/>
      <c r="H9" s="62"/>
      <c r="I9" s="69" t="s">
        <v>58</v>
      </c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2"/>
      <c r="AH9" s="66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8"/>
    </row>
    <row r="10" spans="1:51" ht="17.25" customHeight="1">
      <c r="A10" s="63" t="s">
        <v>46</v>
      </c>
      <c r="B10" s="64"/>
      <c r="C10" s="64"/>
      <c r="D10" s="64"/>
      <c r="E10" s="64"/>
      <c r="F10" s="64"/>
      <c r="G10" s="61"/>
      <c r="H10" s="62"/>
      <c r="I10" s="9" t="s">
        <v>51</v>
      </c>
      <c r="J10" s="84">
        <v>0.33333333333333331</v>
      </c>
      <c r="K10" s="85"/>
      <c r="L10" s="84">
        <v>0.66666666666666663</v>
      </c>
      <c r="M10" s="85"/>
      <c r="N10" s="9" t="s">
        <v>52</v>
      </c>
      <c r="O10" s="84">
        <v>0.33333333333333331</v>
      </c>
      <c r="P10" s="85"/>
      <c r="Q10" s="84">
        <v>0.66666666666666663</v>
      </c>
      <c r="R10" s="85"/>
      <c r="S10" s="9" t="s">
        <v>53</v>
      </c>
      <c r="T10" s="84">
        <v>0.33333333333333331</v>
      </c>
      <c r="U10" s="85"/>
      <c r="V10" s="84">
        <v>0.66666666666666663</v>
      </c>
      <c r="W10" s="85"/>
      <c r="X10" s="9" t="s">
        <v>54</v>
      </c>
      <c r="Y10" s="84">
        <v>0.33333333333333331</v>
      </c>
      <c r="Z10" s="85"/>
      <c r="AA10" s="84">
        <v>0.66666666666666663</v>
      </c>
      <c r="AB10" s="85"/>
      <c r="AC10" s="9" t="s">
        <v>55</v>
      </c>
      <c r="AD10" s="84">
        <v>0.33333333333333331</v>
      </c>
      <c r="AE10" s="85"/>
      <c r="AF10" s="84">
        <v>0.66666666666666663</v>
      </c>
      <c r="AG10" s="85"/>
      <c r="AH10" s="66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8"/>
    </row>
    <row r="11" spans="1:51" ht="17.25" customHeight="1">
      <c r="A11" s="63" t="s">
        <v>23</v>
      </c>
      <c r="B11" s="64"/>
      <c r="C11" s="64"/>
      <c r="D11" s="64"/>
      <c r="E11" s="64"/>
      <c r="F11" s="64"/>
      <c r="G11" s="61"/>
      <c r="H11" s="62"/>
      <c r="I11" s="69" t="s">
        <v>42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2"/>
      <c r="AH11" s="66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8"/>
    </row>
    <row r="12" spans="1:51" ht="16.5" customHeight="1">
      <c r="A12" s="83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2"/>
    </row>
    <row r="13" spans="1:51" s="11" customFormat="1" ht="13.8">
      <c r="A13" s="87"/>
      <c r="B13" s="87"/>
      <c r="C13" s="10">
        <v>1</v>
      </c>
      <c r="D13" s="10">
        <v>2</v>
      </c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10">
        <v>28</v>
      </c>
      <c r="AE13" s="10">
        <v>29</v>
      </c>
      <c r="AF13" s="10">
        <v>30</v>
      </c>
      <c r="AG13" s="10">
        <v>31</v>
      </c>
      <c r="AH13" s="10" t="s">
        <v>14</v>
      </c>
      <c r="AI13" s="10" t="s">
        <v>18</v>
      </c>
      <c r="AJ13" s="10" t="s">
        <v>15</v>
      </c>
      <c r="AK13" s="10" t="s">
        <v>17</v>
      </c>
      <c r="AL13" s="10" t="s">
        <v>39</v>
      </c>
      <c r="AM13" s="10" t="s">
        <v>41</v>
      </c>
      <c r="AN13" s="10" t="s">
        <v>28</v>
      </c>
      <c r="AO13" s="10" t="s">
        <v>38</v>
      </c>
      <c r="AP13" s="10" t="s">
        <v>27</v>
      </c>
      <c r="AQ13" s="10" t="s">
        <v>29</v>
      </c>
      <c r="AR13" s="10" t="s">
        <v>30</v>
      </c>
      <c r="AS13" s="10" t="s">
        <v>31</v>
      </c>
      <c r="AT13" s="10" t="s">
        <v>32</v>
      </c>
      <c r="AU13" s="10" t="s">
        <v>33</v>
      </c>
      <c r="AV13" s="10" t="s">
        <v>34</v>
      </c>
      <c r="AW13" s="10" t="s">
        <v>35</v>
      </c>
      <c r="AX13" s="10" t="s">
        <v>37</v>
      </c>
      <c r="AY13" s="10" t="s">
        <v>36</v>
      </c>
    </row>
    <row r="14" spans="1:51" ht="12">
      <c r="A14" s="88" t="s">
        <v>0</v>
      </c>
      <c r="B14" s="3" t="s">
        <v>1</v>
      </c>
      <c r="C14" s="8"/>
      <c r="D14" s="8"/>
      <c r="E14" s="19">
        <v>8</v>
      </c>
      <c r="F14" s="20">
        <v>8</v>
      </c>
      <c r="G14" s="20">
        <v>8</v>
      </c>
      <c r="H14" s="13"/>
      <c r="I14" s="25"/>
      <c r="J14" s="13"/>
      <c r="K14" s="13"/>
      <c r="L14" s="20">
        <v>8</v>
      </c>
      <c r="M14" s="20">
        <v>8</v>
      </c>
      <c r="N14" s="20">
        <v>8</v>
      </c>
      <c r="O14" s="20">
        <v>8</v>
      </c>
      <c r="P14" s="20">
        <v>8</v>
      </c>
      <c r="Q14" s="13"/>
      <c r="R14" s="13"/>
      <c r="S14" s="20">
        <v>8</v>
      </c>
      <c r="T14" s="20">
        <v>8</v>
      </c>
      <c r="U14" s="20">
        <v>8</v>
      </c>
      <c r="V14" s="20">
        <v>8</v>
      </c>
      <c r="W14" s="20">
        <v>8</v>
      </c>
      <c r="X14" s="13"/>
      <c r="Y14" s="13"/>
      <c r="Z14" s="20">
        <v>8</v>
      </c>
      <c r="AA14" s="20">
        <v>8</v>
      </c>
      <c r="AB14" s="20">
        <v>8</v>
      </c>
      <c r="AC14" s="20">
        <v>8</v>
      </c>
      <c r="AD14" s="20">
        <v>8</v>
      </c>
      <c r="AE14" s="13"/>
      <c r="AF14" s="13"/>
      <c r="AG14" s="20">
        <v>8</v>
      </c>
      <c r="AH14" s="2">
        <f>SUM(AI14:AY14)-AP14-AQ14-AR14-AT14-AU14-AX14-AY14</f>
        <v>152</v>
      </c>
      <c r="AI14" s="2">
        <f>SUMIF(C15:AG15,"DW",C14:AG14)</f>
        <v>0</v>
      </c>
      <c r="AJ14" s="2">
        <f>SUMIF(C15:AG15,"NŚ",C14:AG14)</f>
        <v>0</v>
      </c>
      <c r="AK14" s="2">
        <f>SUMIF(C15:AG15,"GN",C14:AG14)</f>
        <v>0</v>
      </c>
      <c r="AL14" s="2">
        <f>SUMIF(C15:AG15,"NC",C14:$AG14)</f>
        <v>0</v>
      </c>
      <c r="AM14" s="5">
        <f>SUMIF(C15:AG15,"P",C14:AG14)</f>
        <v>152</v>
      </c>
      <c r="AN14" s="12">
        <f>SUMIF(C15:AG15,"D",C14:AG14)</f>
        <v>0</v>
      </c>
      <c r="AO14" s="12">
        <f>SUMIF(C15:AG15,"SB",C14:AG14)</f>
        <v>0</v>
      </c>
      <c r="AP14" s="12">
        <f>SUMIF(C15:AG15,"UW",C14:AG14)</f>
        <v>0</v>
      </c>
      <c r="AQ14" s="12">
        <f>SUMIF(C15:AG15,"UM",C14:AG14)</f>
        <v>0</v>
      </c>
      <c r="AR14" s="12">
        <f>SUMIF(C15:AG15,"UB",C14:AG14)</f>
        <v>0</v>
      </c>
      <c r="AS14" s="12">
        <f>SUMIF(C15:AG15,"W",C14:AG14)</f>
        <v>0</v>
      </c>
      <c r="AT14" s="12">
        <f>SUMIF(C15:AG15,"CH",C14:AG14)</f>
        <v>0</v>
      </c>
      <c r="AU14" s="12">
        <f>SUMIF(C15:AG15,"OP",C14:AG14)</f>
        <v>0</v>
      </c>
      <c r="AV14" s="12">
        <f>SUMIF(C15:AG15,"OK.",C14:AG14)</f>
        <v>0</v>
      </c>
      <c r="AW14" s="12">
        <f>SUMIF(C15:AG15,"NP.",C14:AG14)</f>
        <v>0</v>
      </c>
      <c r="AX14" s="12">
        <f>SUMIF(C15:AG15,"NNP",C14:AG14)</f>
        <v>0</v>
      </c>
      <c r="AY14" s="12">
        <f>SUMIF(C15:AG15,"NN",C14:AG14)</f>
        <v>0</v>
      </c>
    </row>
    <row r="15" spans="1:51" ht="12">
      <c r="A15" s="88"/>
      <c r="B15" s="3" t="s">
        <v>2</v>
      </c>
      <c r="C15" s="7" t="s">
        <v>24</v>
      </c>
      <c r="D15" s="14" t="s">
        <v>16</v>
      </c>
      <c r="E15" s="24" t="s">
        <v>41</v>
      </c>
      <c r="F15" s="20" t="s">
        <v>41</v>
      </c>
      <c r="G15" s="20" t="s">
        <v>41</v>
      </c>
      <c r="H15" s="15" t="s">
        <v>24</v>
      </c>
      <c r="I15" s="20" t="s">
        <v>41</v>
      </c>
      <c r="J15" s="14" t="s">
        <v>25</v>
      </c>
      <c r="K15" s="15" t="s">
        <v>16</v>
      </c>
      <c r="L15" s="23" t="s">
        <v>41</v>
      </c>
      <c r="M15" s="20" t="s">
        <v>41</v>
      </c>
      <c r="N15" s="20" t="s">
        <v>41</v>
      </c>
      <c r="O15" s="20" t="s">
        <v>41</v>
      </c>
      <c r="P15" s="20" t="s">
        <v>41</v>
      </c>
      <c r="Q15" s="14" t="s">
        <v>25</v>
      </c>
      <c r="R15" s="15" t="s">
        <v>16</v>
      </c>
      <c r="S15" s="24" t="s">
        <v>41</v>
      </c>
      <c r="T15" s="20" t="s">
        <v>41</v>
      </c>
      <c r="U15" s="20" t="s">
        <v>41</v>
      </c>
      <c r="V15" s="20" t="s">
        <v>41</v>
      </c>
      <c r="W15" s="20" t="s">
        <v>41</v>
      </c>
      <c r="X15" s="14" t="s">
        <v>25</v>
      </c>
      <c r="Y15" s="15" t="s">
        <v>16</v>
      </c>
      <c r="Z15" s="23" t="s">
        <v>41</v>
      </c>
      <c r="AA15" s="20" t="s">
        <v>41</v>
      </c>
      <c r="AB15" s="20" t="s">
        <v>41</v>
      </c>
      <c r="AC15" s="20" t="s">
        <v>41</v>
      </c>
      <c r="AD15" s="20" t="s">
        <v>41</v>
      </c>
      <c r="AE15" s="14" t="s">
        <v>25</v>
      </c>
      <c r="AF15" s="15" t="s">
        <v>16</v>
      </c>
      <c r="AG15" s="23" t="s">
        <v>41</v>
      </c>
      <c r="AH15" s="2"/>
      <c r="AI15" s="2"/>
      <c r="AJ15" s="2"/>
      <c r="AK15" s="2"/>
      <c r="AL15" s="2"/>
      <c r="AM15" s="5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1:51" ht="12">
      <c r="A16" s="88" t="s">
        <v>3</v>
      </c>
      <c r="B16" s="3" t="s">
        <v>1</v>
      </c>
      <c r="C16" s="20">
        <v>8</v>
      </c>
      <c r="D16" s="20">
        <v>8</v>
      </c>
      <c r="E16" s="20">
        <v>8</v>
      </c>
      <c r="F16" s="20">
        <v>8</v>
      </c>
      <c r="G16" s="13"/>
      <c r="H16" s="13"/>
      <c r="I16" s="20">
        <v>8</v>
      </c>
      <c r="J16" s="20">
        <v>8</v>
      </c>
      <c r="K16" s="20">
        <v>8</v>
      </c>
      <c r="L16" s="20">
        <v>8</v>
      </c>
      <c r="M16" s="20">
        <v>8</v>
      </c>
      <c r="N16" s="13"/>
      <c r="O16" s="13"/>
      <c r="P16" s="20">
        <v>8</v>
      </c>
      <c r="Q16" s="20">
        <v>8</v>
      </c>
      <c r="R16" s="20">
        <v>8</v>
      </c>
      <c r="S16" s="20">
        <v>8</v>
      </c>
      <c r="T16" s="20">
        <v>8</v>
      </c>
      <c r="U16" s="13"/>
      <c r="V16" s="13"/>
      <c r="W16" s="20">
        <v>8</v>
      </c>
      <c r="X16" s="20">
        <v>8</v>
      </c>
      <c r="Y16" s="20">
        <v>8</v>
      </c>
      <c r="Z16" s="20">
        <v>8</v>
      </c>
      <c r="AA16" s="20">
        <v>8</v>
      </c>
      <c r="AB16" s="13"/>
      <c r="AC16" s="13"/>
      <c r="AD16" s="20">
        <v>8</v>
      </c>
      <c r="AE16" s="20"/>
      <c r="AF16" s="20"/>
      <c r="AG16" s="20"/>
      <c r="AH16" s="2">
        <f t="shared" ref="AH16" si="0">SUM(AI16:AY16)-AP16-AQ16-AR16-AT16-AU16-AX16-AY16</f>
        <v>160</v>
      </c>
      <c r="AI16" s="2">
        <f t="shared" ref="AI16" si="1">SUMIF(C17:AG17,"DW",C16:AG16)</f>
        <v>0</v>
      </c>
      <c r="AJ16" s="2">
        <f t="shared" ref="AJ16" si="2">SUMIF(C17:AG17,"NŚ",C16:AG16)</f>
        <v>0</v>
      </c>
      <c r="AK16" s="2">
        <f t="shared" ref="AK16" si="3">SUMIF(C17:AG17,"GN",C16:AG16)</f>
        <v>0</v>
      </c>
      <c r="AL16" s="2">
        <f>SUMIF(C17:AG17,"NC",C16:$AG16)</f>
        <v>0</v>
      </c>
      <c r="AM16" s="5">
        <f t="shared" ref="AM16" si="4">SUMIF(C17:AG17,"P",C16:AG16)</f>
        <v>160</v>
      </c>
      <c r="AN16" s="12">
        <f t="shared" ref="AN16" si="5">SUMIF(C17:AG17,"D",C16:AG16)</f>
        <v>0</v>
      </c>
      <c r="AO16" s="12">
        <f t="shared" ref="AO16" si="6">SUMIF(C17:AG17,"SB",C16:AG16)</f>
        <v>0</v>
      </c>
      <c r="AP16" s="12">
        <f t="shared" ref="AP16" si="7">SUMIF(C17:AG17,"UW",C16:AG16)</f>
        <v>0</v>
      </c>
      <c r="AQ16" s="12">
        <f t="shared" ref="AQ16" si="8">SUMIF(C17:AG17,"UM",C16:AG16)</f>
        <v>0</v>
      </c>
      <c r="AR16" s="12">
        <f t="shared" ref="AR16" si="9">SUMIF(C17:AG17,"UB",C16:AG16)</f>
        <v>0</v>
      </c>
      <c r="AS16" s="12">
        <f t="shared" ref="AS16" si="10">SUMIF(C17:AG17,"W",C16:AG16)</f>
        <v>0</v>
      </c>
      <c r="AT16" s="12">
        <f t="shared" ref="AT16" si="11">SUMIF(C17:AG17,"CH",C16:AG16)</f>
        <v>0</v>
      </c>
      <c r="AU16" s="12">
        <f t="shared" ref="AU16" si="12">SUMIF(C17:AG17,"OP",C16:AG16)</f>
        <v>0</v>
      </c>
      <c r="AV16" s="12">
        <f t="shared" ref="AV16" si="13">SUMIF(C17:AG17,"OK.",C16:AG16)</f>
        <v>0</v>
      </c>
      <c r="AW16" s="12">
        <f t="shared" ref="AW16" si="14">SUMIF(C17:AG17,"NP.",C16:AG16)</f>
        <v>0</v>
      </c>
      <c r="AX16" s="12">
        <f t="shared" ref="AX16" si="15">SUMIF(C17:AG17,"NNP",C16:AG16)</f>
        <v>0</v>
      </c>
      <c r="AY16" s="12">
        <f t="shared" ref="AY16" si="16">SUMIF(C17:AG17,"NN",C16:AG16)</f>
        <v>0</v>
      </c>
    </row>
    <row r="17" spans="1:51" ht="12">
      <c r="A17" s="88"/>
      <c r="B17" s="3" t="s">
        <v>2</v>
      </c>
      <c r="C17" s="20" t="s">
        <v>41</v>
      </c>
      <c r="D17" s="20" t="s">
        <v>41</v>
      </c>
      <c r="E17" s="20" t="s">
        <v>41</v>
      </c>
      <c r="F17" s="20" t="s">
        <v>41</v>
      </c>
      <c r="G17" s="14" t="s">
        <v>25</v>
      </c>
      <c r="H17" s="15" t="s">
        <v>16</v>
      </c>
      <c r="I17" s="23" t="s">
        <v>41</v>
      </c>
      <c r="J17" s="20" t="s">
        <v>41</v>
      </c>
      <c r="K17" s="20" t="s">
        <v>41</v>
      </c>
      <c r="L17" s="20" t="s">
        <v>41</v>
      </c>
      <c r="M17" s="20" t="s">
        <v>41</v>
      </c>
      <c r="N17" s="14" t="s">
        <v>25</v>
      </c>
      <c r="O17" s="15" t="s">
        <v>16</v>
      </c>
      <c r="P17" s="23" t="s">
        <v>41</v>
      </c>
      <c r="Q17" s="20" t="s">
        <v>41</v>
      </c>
      <c r="R17" s="20" t="s">
        <v>41</v>
      </c>
      <c r="S17" s="20" t="s">
        <v>41</v>
      </c>
      <c r="T17" s="20" t="s">
        <v>41</v>
      </c>
      <c r="U17" s="14" t="s">
        <v>25</v>
      </c>
      <c r="V17" s="15" t="s">
        <v>16</v>
      </c>
      <c r="W17" s="23" t="s">
        <v>41</v>
      </c>
      <c r="X17" s="20" t="s">
        <v>41</v>
      </c>
      <c r="Y17" s="20" t="s">
        <v>41</v>
      </c>
      <c r="Z17" s="20" t="s">
        <v>41</v>
      </c>
      <c r="AA17" s="20" t="s">
        <v>41</v>
      </c>
      <c r="AB17" s="14" t="s">
        <v>25</v>
      </c>
      <c r="AC17" s="15" t="s">
        <v>16</v>
      </c>
      <c r="AD17" s="23" t="s">
        <v>41</v>
      </c>
      <c r="AE17" s="20" t="s">
        <v>11</v>
      </c>
      <c r="AF17" s="20" t="s">
        <v>11</v>
      </c>
      <c r="AG17" s="20" t="s">
        <v>11</v>
      </c>
      <c r="AH17" s="2"/>
      <c r="AI17" s="2"/>
      <c r="AJ17" s="2"/>
      <c r="AK17" s="2"/>
      <c r="AL17" s="2"/>
      <c r="AM17" s="5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2">
      <c r="A18" s="88" t="s">
        <v>4</v>
      </c>
      <c r="B18" s="3" t="s">
        <v>1</v>
      </c>
      <c r="C18" s="20">
        <v>8</v>
      </c>
      <c r="D18" s="20">
        <v>8</v>
      </c>
      <c r="E18" s="20">
        <v>8</v>
      </c>
      <c r="F18" s="20">
        <v>8</v>
      </c>
      <c r="G18" s="13"/>
      <c r="H18" s="13"/>
      <c r="I18" s="20">
        <v>8</v>
      </c>
      <c r="J18" s="20">
        <v>8</v>
      </c>
      <c r="K18" s="20">
        <v>8</v>
      </c>
      <c r="L18" s="20">
        <v>8</v>
      </c>
      <c r="M18" s="20">
        <v>8</v>
      </c>
      <c r="N18" s="13"/>
      <c r="O18" s="13"/>
      <c r="P18" s="20">
        <v>8</v>
      </c>
      <c r="Q18" s="20">
        <v>8</v>
      </c>
      <c r="R18" s="20">
        <v>8</v>
      </c>
      <c r="S18" s="20">
        <v>8</v>
      </c>
      <c r="T18" s="20">
        <v>8</v>
      </c>
      <c r="U18" s="13"/>
      <c r="V18" s="13"/>
      <c r="W18" s="20">
        <v>8</v>
      </c>
      <c r="X18" s="20">
        <v>8</v>
      </c>
      <c r="Y18" s="20">
        <v>8</v>
      </c>
      <c r="Z18" s="20">
        <v>8</v>
      </c>
      <c r="AA18" s="20">
        <v>8</v>
      </c>
      <c r="AB18" s="13"/>
      <c r="AC18" s="13"/>
      <c r="AD18" s="20">
        <v>8</v>
      </c>
      <c r="AE18" s="20">
        <v>8</v>
      </c>
      <c r="AF18" s="20">
        <v>8</v>
      </c>
      <c r="AG18" s="20">
        <v>8</v>
      </c>
      <c r="AH18" s="2">
        <f t="shared" ref="AH18:AH20" si="17">SUM(AI18:AY18)-AP18-AQ18-AR18-AT18-AU18-AX18-AY18</f>
        <v>184</v>
      </c>
      <c r="AI18" s="2">
        <f t="shared" ref="AI18" si="18">SUMIF(C19:AG19,"DW",C18:AG18)</f>
        <v>0</v>
      </c>
      <c r="AJ18" s="2">
        <f t="shared" ref="AJ18" si="19">SUMIF(C19:AG19,"NŚ",C18:AG18)</f>
        <v>0</v>
      </c>
      <c r="AK18" s="2">
        <f t="shared" ref="AK18" si="20">SUMIF(C19:AG19,"GN",C18:AG18)</f>
        <v>0</v>
      </c>
      <c r="AL18" s="2">
        <f>SUMIF(C19:AG19,"NC",C18:$AG18)</f>
        <v>0</v>
      </c>
      <c r="AM18" s="5">
        <f t="shared" ref="AM18" si="21">SUMIF(C19:AG19,"P",C18:AG18)</f>
        <v>184</v>
      </c>
      <c r="AN18" s="12">
        <f t="shared" ref="AN18" si="22">SUMIF(C19:AG19,"D",C18:AG18)</f>
        <v>0</v>
      </c>
      <c r="AO18" s="12">
        <f t="shared" ref="AO18" si="23">SUMIF(C19:AG19,"SB",C18:AG18)</f>
        <v>0</v>
      </c>
      <c r="AP18" s="12">
        <f t="shared" ref="AP18" si="24">SUMIF(C19:AG19,"UW",C18:AG18)</f>
        <v>0</v>
      </c>
      <c r="AQ18" s="12">
        <f t="shared" ref="AQ18" si="25">SUMIF(C19:AG19,"UM",C18:AG18)</f>
        <v>0</v>
      </c>
      <c r="AR18" s="12">
        <f t="shared" ref="AR18" si="26">SUMIF(C19:AG19,"UB",C18:AG18)</f>
        <v>0</v>
      </c>
      <c r="AS18" s="12">
        <f t="shared" ref="AS18" si="27">SUMIF(C19:AG19,"W",C18:AG18)</f>
        <v>0</v>
      </c>
      <c r="AT18" s="12">
        <f t="shared" ref="AT18" si="28">SUMIF(C19:AG19,"CH",C18:AG18)</f>
        <v>0</v>
      </c>
      <c r="AU18" s="12">
        <f t="shared" ref="AU18" si="29">SUMIF(C19:AG19,"OP",C18:AG18)</f>
        <v>0</v>
      </c>
      <c r="AV18" s="12">
        <f t="shared" ref="AV18" si="30">SUMIF(C19:AG19,"OK.",C18:AG18)</f>
        <v>0</v>
      </c>
      <c r="AW18" s="12">
        <f t="shared" ref="AW18" si="31">SUMIF(C19:AG19,"NP.",C18:AG18)</f>
        <v>0</v>
      </c>
      <c r="AX18" s="12">
        <f t="shared" ref="AX18" si="32">SUMIF(C19:AG19,"NNP",C18:AG18)</f>
        <v>0</v>
      </c>
      <c r="AY18" s="12">
        <f t="shared" ref="AY18" si="33">SUMIF(C19:AG19,"NN",C18:AG18)</f>
        <v>0</v>
      </c>
    </row>
    <row r="19" spans="1:51" ht="12">
      <c r="A19" s="88"/>
      <c r="B19" s="3" t="s">
        <v>2</v>
      </c>
      <c r="C19" s="20" t="s">
        <v>41</v>
      </c>
      <c r="D19" s="20" t="s">
        <v>41</v>
      </c>
      <c r="E19" s="20" t="s">
        <v>41</v>
      </c>
      <c r="F19" s="20" t="s">
        <v>41</v>
      </c>
      <c r="G19" s="14" t="s">
        <v>25</v>
      </c>
      <c r="H19" s="15" t="s">
        <v>16</v>
      </c>
      <c r="I19" s="24" t="s">
        <v>41</v>
      </c>
      <c r="J19" s="20" t="s">
        <v>41</v>
      </c>
      <c r="K19" s="20" t="s">
        <v>41</v>
      </c>
      <c r="L19" s="20" t="s">
        <v>41</v>
      </c>
      <c r="M19" s="20" t="s">
        <v>41</v>
      </c>
      <c r="N19" s="14" t="s">
        <v>25</v>
      </c>
      <c r="O19" s="15" t="s">
        <v>16</v>
      </c>
      <c r="P19" s="24" t="s">
        <v>41</v>
      </c>
      <c r="Q19" s="20" t="s">
        <v>41</v>
      </c>
      <c r="R19" s="20" t="s">
        <v>41</v>
      </c>
      <c r="S19" s="20" t="s">
        <v>41</v>
      </c>
      <c r="T19" s="20" t="s">
        <v>41</v>
      </c>
      <c r="U19" s="14" t="s">
        <v>25</v>
      </c>
      <c r="V19" s="15" t="s">
        <v>16</v>
      </c>
      <c r="W19" s="24" t="s">
        <v>41</v>
      </c>
      <c r="X19" s="20" t="s">
        <v>41</v>
      </c>
      <c r="Y19" s="20" t="s">
        <v>41</v>
      </c>
      <c r="Z19" s="20" t="s">
        <v>41</v>
      </c>
      <c r="AA19" s="20" t="s">
        <v>41</v>
      </c>
      <c r="AB19" s="14" t="s">
        <v>25</v>
      </c>
      <c r="AC19" s="15" t="s">
        <v>16</v>
      </c>
      <c r="AD19" s="24" t="s">
        <v>41</v>
      </c>
      <c r="AE19" s="20" t="s">
        <v>41</v>
      </c>
      <c r="AF19" s="20" t="s">
        <v>41</v>
      </c>
      <c r="AG19" s="20" t="s">
        <v>41</v>
      </c>
      <c r="AH19" s="2"/>
      <c r="AI19" s="2"/>
      <c r="AJ19" s="2"/>
      <c r="AK19" s="2"/>
      <c r="AL19" s="2"/>
      <c r="AM19" s="5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2">
      <c r="A20" s="88" t="s">
        <v>5</v>
      </c>
      <c r="B20" s="3" t="s">
        <v>1</v>
      </c>
      <c r="C20" s="20">
        <v>8</v>
      </c>
      <c r="D20" s="13"/>
      <c r="E20" s="13"/>
      <c r="F20" s="20">
        <v>8</v>
      </c>
      <c r="G20" s="20">
        <v>8</v>
      </c>
      <c r="H20" s="20">
        <v>8</v>
      </c>
      <c r="I20" s="20">
        <v>8</v>
      </c>
      <c r="J20" s="20">
        <v>8</v>
      </c>
      <c r="K20" s="13"/>
      <c r="L20" s="13"/>
      <c r="M20" s="20">
        <v>8</v>
      </c>
      <c r="N20" s="20">
        <v>8</v>
      </c>
      <c r="O20" s="20">
        <v>8</v>
      </c>
      <c r="P20" s="20">
        <v>8</v>
      </c>
      <c r="Q20" s="20">
        <v>8</v>
      </c>
      <c r="R20" s="13"/>
      <c r="S20" s="13"/>
      <c r="T20" s="13"/>
      <c r="U20" s="20">
        <v>8</v>
      </c>
      <c r="V20" s="20">
        <v>8</v>
      </c>
      <c r="W20" s="20">
        <v>8</v>
      </c>
      <c r="X20" s="20">
        <v>8</v>
      </c>
      <c r="Y20" s="13"/>
      <c r="Z20" s="13"/>
      <c r="AA20" s="20">
        <v>8</v>
      </c>
      <c r="AB20" s="20">
        <v>8</v>
      </c>
      <c r="AC20" s="20">
        <v>8</v>
      </c>
      <c r="AD20" s="20">
        <v>8</v>
      </c>
      <c r="AE20" s="20">
        <v>8</v>
      </c>
      <c r="AF20" s="13"/>
      <c r="AG20" s="20"/>
      <c r="AH20" s="2">
        <f t="shared" si="17"/>
        <v>160</v>
      </c>
      <c r="AI20" s="2">
        <f t="shared" ref="AI20" si="34">SUMIF(C21:AG21,"DW",C20:AG20)</f>
        <v>0</v>
      </c>
      <c r="AJ20" s="2">
        <f t="shared" ref="AJ20" si="35">SUMIF(C21:AG21,"NŚ",C20:AG20)</f>
        <v>0</v>
      </c>
      <c r="AK20" s="2">
        <f t="shared" ref="AK20" si="36">SUMIF(C21:AG21,"GN",C20:AG20)</f>
        <v>0</v>
      </c>
      <c r="AL20" s="2">
        <f>SUMIF(C21:AG21,"NC",C20:$AG20)</f>
        <v>0</v>
      </c>
      <c r="AM20" s="5">
        <f t="shared" ref="AM20" si="37">SUMIF(C21:AG21,"P",C20:AG20)</f>
        <v>160</v>
      </c>
      <c r="AN20" s="12">
        <f t="shared" ref="AN20" si="38">SUMIF(C21:AG21,"D",C20:AG20)</f>
        <v>0</v>
      </c>
      <c r="AO20" s="12">
        <f t="shared" ref="AO20" si="39">SUMIF(C21:AG21,"SB",C20:AG20)</f>
        <v>0</v>
      </c>
      <c r="AP20" s="12">
        <f t="shared" ref="AP20" si="40">SUMIF(C21:AG21,"UW",C20:AG20)</f>
        <v>0</v>
      </c>
      <c r="AQ20" s="12">
        <f t="shared" ref="AQ20" si="41">SUMIF(C21:AG21,"UM",C20:AG20)</f>
        <v>0</v>
      </c>
      <c r="AR20" s="12">
        <f t="shared" ref="AR20" si="42">SUMIF(C21:AG21,"UB",C20:AG20)</f>
        <v>0</v>
      </c>
      <c r="AS20" s="12">
        <f t="shared" ref="AS20" si="43">SUMIF(C21:AG21,"W",C20:AG20)</f>
        <v>0</v>
      </c>
      <c r="AT20" s="12">
        <f t="shared" ref="AT20" si="44">SUMIF(C21:AG21,"CH",C20:AG20)</f>
        <v>0</v>
      </c>
      <c r="AU20" s="12">
        <f t="shared" ref="AU20" si="45">SUMIF(C21:AG21,"OP",C20:AG20)</f>
        <v>0</v>
      </c>
      <c r="AV20" s="12">
        <f t="shared" ref="AV20" si="46">SUMIF(C21:AG21,"OK.",C20:AG20)</f>
        <v>0</v>
      </c>
      <c r="AW20" s="12">
        <f t="shared" ref="AW20" si="47">SUMIF(C21:AG21,"NP.",C20:AG20)</f>
        <v>0</v>
      </c>
      <c r="AX20" s="12">
        <f t="shared" ref="AX20" si="48">SUMIF(C21:AG21,"NNP",C20:AG20)</f>
        <v>0</v>
      </c>
      <c r="AY20" s="12">
        <f t="shared" ref="AY20" si="49">SUMIF(C21:AG21,"NN",C20:AG20)</f>
        <v>0</v>
      </c>
    </row>
    <row r="21" spans="1:51" ht="12">
      <c r="A21" s="88"/>
      <c r="B21" s="3" t="s">
        <v>2</v>
      </c>
      <c r="C21" s="20" t="s">
        <v>41</v>
      </c>
      <c r="D21" s="14" t="s">
        <v>25</v>
      </c>
      <c r="E21" s="15" t="s">
        <v>16</v>
      </c>
      <c r="F21" s="24" t="s">
        <v>41</v>
      </c>
      <c r="G21" s="26" t="s">
        <v>41</v>
      </c>
      <c r="H21" s="20" t="s">
        <v>41</v>
      </c>
      <c r="I21" s="20" t="s">
        <v>41</v>
      </c>
      <c r="J21" s="20" t="s">
        <v>41</v>
      </c>
      <c r="K21" s="14" t="s">
        <v>25</v>
      </c>
      <c r="L21" s="15" t="s">
        <v>16</v>
      </c>
      <c r="M21" s="24" t="s">
        <v>41</v>
      </c>
      <c r="N21" s="20" t="s">
        <v>41</v>
      </c>
      <c r="O21" s="20" t="s">
        <v>41</v>
      </c>
      <c r="P21" s="20" t="s">
        <v>41</v>
      </c>
      <c r="Q21" s="20" t="s">
        <v>41</v>
      </c>
      <c r="R21" s="14" t="s">
        <v>25</v>
      </c>
      <c r="S21" s="15" t="s">
        <v>16</v>
      </c>
      <c r="T21" s="15" t="s">
        <v>24</v>
      </c>
      <c r="U21" s="20" t="s">
        <v>41</v>
      </c>
      <c r="V21" s="20" t="s">
        <v>41</v>
      </c>
      <c r="W21" s="20" t="s">
        <v>41</v>
      </c>
      <c r="X21" s="20" t="s">
        <v>41</v>
      </c>
      <c r="Y21" s="14" t="s">
        <v>25</v>
      </c>
      <c r="Z21" s="15" t="s">
        <v>16</v>
      </c>
      <c r="AA21" s="24" t="s">
        <v>41</v>
      </c>
      <c r="AB21" s="20" t="s">
        <v>41</v>
      </c>
      <c r="AC21" s="20" t="s">
        <v>41</v>
      </c>
      <c r="AD21" s="20" t="s">
        <v>41</v>
      </c>
      <c r="AE21" s="20" t="s">
        <v>41</v>
      </c>
      <c r="AF21" s="14" t="s">
        <v>25</v>
      </c>
      <c r="AG21" s="20" t="s">
        <v>11</v>
      </c>
      <c r="AH21" s="2"/>
      <c r="AI21" s="2"/>
      <c r="AJ21" s="2"/>
      <c r="AK21" s="2"/>
      <c r="AL21" s="2"/>
      <c r="AM21" s="5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51" ht="12">
      <c r="A22" s="88" t="s">
        <v>6</v>
      </c>
      <c r="B22" s="3" t="s">
        <v>1</v>
      </c>
      <c r="C22" s="13"/>
      <c r="D22" s="20">
        <v>8</v>
      </c>
      <c r="E22" s="13"/>
      <c r="F22" s="20">
        <v>8</v>
      </c>
      <c r="G22" s="20">
        <v>8</v>
      </c>
      <c r="H22" s="20">
        <v>8</v>
      </c>
      <c r="I22" s="13"/>
      <c r="J22" s="13"/>
      <c r="K22" s="20">
        <v>8</v>
      </c>
      <c r="L22" s="20">
        <v>8</v>
      </c>
      <c r="M22" s="20">
        <v>8</v>
      </c>
      <c r="N22" s="20">
        <v>8</v>
      </c>
      <c r="O22" s="20">
        <v>8</v>
      </c>
      <c r="P22" s="13"/>
      <c r="Q22" s="13"/>
      <c r="R22" s="20">
        <v>8</v>
      </c>
      <c r="S22" s="20">
        <v>8</v>
      </c>
      <c r="T22" s="20">
        <v>8</v>
      </c>
      <c r="U22" s="20">
        <v>8</v>
      </c>
      <c r="V22" s="20">
        <v>8</v>
      </c>
      <c r="W22" s="13"/>
      <c r="X22" s="13"/>
      <c r="Y22" s="20">
        <v>8</v>
      </c>
      <c r="Z22" s="20">
        <v>8</v>
      </c>
      <c r="AA22" s="20">
        <v>8</v>
      </c>
      <c r="AB22" s="20">
        <v>8</v>
      </c>
      <c r="AC22" s="20">
        <v>8</v>
      </c>
      <c r="AD22" s="13"/>
      <c r="AE22" s="13"/>
      <c r="AF22" s="20">
        <v>8</v>
      </c>
      <c r="AG22" s="20">
        <v>8</v>
      </c>
      <c r="AH22" s="2">
        <f t="shared" ref="AH22" si="50">SUM(AI22:AY22)-AP22-AQ22-AR22-AT22-AU22-AX22-AY22</f>
        <v>168</v>
      </c>
      <c r="AI22" s="2">
        <f t="shared" ref="AI22" si="51">SUMIF(C23:AG23,"DW",C22:AG22)</f>
        <v>0</v>
      </c>
      <c r="AJ22" s="2">
        <f t="shared" ref="AJ22" si="52">SUMIF(C23:AG23,"NŚ",C22:AG22)</f>
        <v>0</v>
      </c>
      <c r="AK22" s="2">
        <f t="shared" ref="AK22" si="53">SUMIF(C23:AG23,"GN",C22:AG22)</f>
        <v>0</v>
      </c>
      <c r="AL22" s="2">
        <f>SUMIF(C23:AG23,"NC",C22:$AG22)</f>
        <v>0</v>
      </c>
      <c r="AM22" s="5">
        <f t="shared" ref="AM22" si="54">SUMIF(C23:AG23,"P",C22:AG22)</f>
        <v>168</v>
      </c>
      <c r="AN22" s="12">
        <f t="shared" ref="AN22" si="55">SUMIF(C23:AG23,"D",C22:AG22)</f>
        <v>0</v>
      </c>
      <c r="AO22" s="12">
        <f t="shared" ref="AO22" si="56">SUMIF(C23:AG23,"SB",C22:AG22)</f>
        <v>0</v>
      </c>
      <c r="AP22" s="12">
        <f t="shared" ref="AP22" si="57">SUMIF(C23:AG23,"UW",C22:AG22)</f>
        <v>0</v>
      </c>
      <c r="AQ22" s="12">
        <f t="shared" ref="AQ22" si="58">SUMIF(C23:AG23,"UM",C22:AG22)</f>
        <v>0</v>
      </c>
      <c r="AR22" s="12">
        <f t="shared" ref="AR22" si="59">SUMIF(C23:AG23,"UB",C22:AG22)</f>
        <v>0</v>
      </c>
      <c r="AS22" s="12">
        <f t="shared" ref="AS22" si="60">SUMIF(C23:AG23,"W",C22:AG22)</f>
        <v>0</v>
      </c>
      <c r="AT22" s="12">
        <f t="shared" ref="AT22" si="61">SUMIF(C23:AG23,"CH",C22:AG22)</f>
        <v>0</v>
      </c>
      <c r="AU22" s="12">
        <f t="shared" ref="AU22" si="62">SUMIF(C23:AG23,"OP",C22:AG22)</f>
        <v>0</v>
      </c>
      <c r="AV22" s="12">
        <f t="shared" ref="AV22" si="63">SUMIF(C23:AG23,"OK.",C22:AG22)</f>
        <v>0</v>
      </c>
      <c r="AW22" s="12">
        <f t="shared" ref="AW22" si="64">SUMIF(C23:AG23,"NP.",C22:AG22)</f>
        <v>0</v>
      </c>
      <c r="AX22" s="12">
        <f t="shared" ref="AX22" si="65">SUMIF(C23:AG23,"NNP",C22:AG22)</f>
        <v>0</v>
      </c>
      <c r="AY22" s="12">
        <f t="shared" ref="AY22" si="66">SUMIF(C23:AG23,"NN",C22:AG22)</f>
        <v>0</v>
      </c>
    </row>
    <row r="23" spans="1:51" ht="12">
      <c r="A23" s="88"/>
      <c r="B23" s="3" t="s">
        <v>2</v>
      </c>
      <c r="C23" s="7" t="s">
        <v>24</v>
      </c>
      <c r="D23" s="24" t="s">
        <v>41</v>
      </c>
      <c r="E23" s="7" t="s">
        <v>24</v>
      </c>
      <c r="F23" s="20" t="s">
        <v>41</v>
      </c>
      <c r="G23" s="20" t="s">
        <v>41</v>
      </c>
      <c r="H23" s="20" t="s">
        <v>41</v>
      </c>
      <c r="I23" s="14" t="s">
        <v>25</v>
      </c>
      <c r="J23" s="15" t="s">
        <v>16</v>
      </c>
      <c r="K23" s="24" t="s">
        <v>41</v>
      </c>
      <c r="L23" s="20" t="s">
        <v>41</v>
      </c>
      <c r="M23" s="20" t="s">
        <v>41</v>
      </c>
      <c r="N23" s="20" t="s">
        <v>41</v>
      </c>
      <c r="O23" s="20" t="s">
        <v>41</v>
      </c>
      <c r="P23" s="14" t="s">
        <v>25</v>
      </c>
      <c r="Q23" s="15" t="s">
        <v>16</v>
      </c>
      <c r="R23" s="24" t="s">
        <v>41</v>
      </c>
      <c r="S23" s="20" t="s">
        <v>41</v>
      </c>
      <c r="T23" s="20" t="s">
        <v>41</v>
      </c>
      <c r="U23" s="20" t="s">
        <v>41</v>
      </c>
      <c r="V23" s="20" t="s">
        <v>41</v>
      </c>
      <c r="W23" s="14" t="s">
        <v>25</v>
      </c>
      <c r="X23" s="15" t="s">
        <v>16</v>
      </c>
      <c r="Y23" s="24" t="s">
        <v>41</v>
      </c>
      <c r="Z23" s="20" t="s">
        <v>41</v>
      </c>
      <c r="AA23" s="20" t="s">
        <v>41</v>
      </c>
      <c r="AB23" s="20" t="s">
        <v>41</v>
      </c>
      <c r="AC23" s="20" t="s">
        <v>41</v>
      </c>
      <c r="AD23" s="14" t="s">
        <v>25</v>
      </c>
      <c r="AE23" s="15" t="s">
        <v>16</v>
      </c>
      <c r="AF23" s="24" t="s">
        <v>41</v>
      </c>
      <c r="AG23" s="20" t="s">
        <v>41</v>
      </c>
      <c r="AH23" s="2"/>
      <c r="AI23" s="2"/>
      <c r="AJ23" s="2"/>
      <c r="AK23" s="2"/>
      <c r="AL23" s="2"/>
      <c r="AM23" s="5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</row>
    <row r="24" spans="1:51" ht="12">
      <c r="A24" s="88" t="s">
        <v>7</v>
      </c>
      <c r="B24" s="3" t="s">
        <v>1</v>
      </c>
      <c r="C24" s="20">
        <v>8</v>
      </c>
      <c r="D24" s="20">
        <v>8</v>
      </c>
      <c r="E24" s="20">
        <v>8</v>
      </c>
      <c r="F24" s="13"/>
      <c r="G24" s="13"/>
      <c r="H24" s="20">
        <v>8</v>
      </c>
      <c r="I24" s="20">
        <v>8</v>
      </c>
      <c r="J24" s="20">
        <v>8</v>
      </c>
      <c r="K24" s="20">
        <v>8</v>
      </c>
      <c r="L24" s="20">
        <v>8</v>
      </c>
      <c r="M24" s="13"/>
      <c r="N24" s="13"/>
      <c r="O24" s="20">
        <v>8</v>
      </c>
      <c r="P24" s="20">
        <v>8</v>
      </c>
      <c r="Q24" s="20">
        <v>8</v>
      </c>
      <c r="R24" s="13"/>
      <c r="S24" s="20">
        <v>8</v>
      </c>
      <c r="T24" s="13"/>
      <c r="U24" s="13"/>
      <c r="V24" s="20">
        <v>8</v>
      </c>
      <c r="W24" s="20">
        <v>8</v>
      </c>
      <c r="X24" s="20">
        <v>8</v>
      </c>
      <c r="Y24" s="20">
        <v>8</v>
      </c>
      <c r="Z24" s="20">
        <v>8</v>
      </c>
      <c r="AA24" s="13"/>
      <c r="AB24" s="13"/>
      <c r="AC24" s="20">
        <v>8</v>
      </c>
      <c r="AD24" s="20">
        <v>8</v>
      </c>
      <c r="AE24" s="20">
        <v>8</v>
      </c>
      <c r="AF24" s="20">
        <v>8</v>
      </c>
      <c r="AG24" s="20"/>
      <c r="AH24" s="2">
        <f t="shared" ref="AH24" si="67">SUM(AI24:AY24)-AP24-AQ24-AR24-AT24-AU24-AX24-AY24</f>
        <v>168</v>
      </c>
      <c r="AI24" s="2">
        <f t="shared" ref="AI24" si="68">SUMIF(C25:AG25,"DW",C24:AG24)</f>
        <v>0</v>
      </c>
      <c r="AJ24" s="2">
        <f t="shared" ref="AJ24" si="69">SUMIF(C25:AG25,"NŚ",C24:AG24)</f>
        <v>0</v>
      </c>
      <c r="AK24" s="2">
        <f t="shared" ref="AK24" si="70">SUMIF(C25:AG25,"GN",C24:AG24)</f>
        <v>0</v>
      </c>
      <c r="AL24" s="2">
        <f>SUMIF(C25:AG25,"NC",C24:$AG24)</f>
        <v>0</v>
      </c>
      <c r="AM24" s="5">
        <f t="shared" ref="AM24" si="71">SUMIF(C25:AG25,"P",C24:AG24)</f>
        <v>168</v>
      </c>
      <c r="AN24" s="12">
        <f t="shared" ref="AN24" si="72">SUMIF(C25:AG25,"D",C24:AG24)</f>
        <v>0</v>
      </c>
      <c r="AO24" s="12">
        <f t="shared" ref="AO24" si="73">SUMIF(C25:AG25,"SB",C24:AG24)</f>
        <v>0</v>
      </c>
      <c r="AP24" s="12">
        <f t="shared" ref="AP24" si="74">SUMIF(C25:AG25,"UW",C24:AG24)</f>
        <v>0</v>
      </c>
      <c r="AQ24" s="12">
        <f t="shared" ref="AQ24" si="75">SUMIF(C25:AG25,"UM",C24:AG24)</f>
        <v>0</v>
      </c>
      <c r="AR24" s="12">
        <f t="shared" ref="AR24" si="76">SUMIF(C25:AG25,"UB",C24:AG24)</f>
        <v>0</v>
      </c>
      <c r="AS24" s="12">
        <f t="shared" ref="AS24" si="77">SUMIF(C25:AG25,"W",C24:AG24)</f>
        <v>0</v>
      </c>
      <c r="AT24" s="12">
        <f t="shared" ref="AT24" si="78">SUMIF(C25:AG25,"CH",C24:AG24)</f>
        <v>0</v>
      </c>
      <c r="AU24" s="12">
        <f t="shared" ref="AU24" si="79">SUMIF(C25:AG25,"OP",C24:AG24)</f>
        <v>0</v>
      </c>
      <c r="AV24" s="12">
        <f t="shared" ref="AV24" si="80">SUMIF(C25:AG25,"OK.",C24:AG24)</f>
        <v>0</v>
      </c>
      <c r="AW24" s="12">
        <f t="shared" ref="AW24" si="81">SUMIF(C25:AG25,"NP.",C24:AG24)</f>
        <v>0</v>
      </c>
      <c r="AX24" s="12">
        <f t="shared" ref="AX24" si="82">SUMIF(C25:AG25,"NNP",C24:AG24)</f>
        <v>0</v>
      </c>
      <c r="AY24" s="12">
        <f t="shared" ref="AY24" si="83">SUMIF(C25:AG25,"NN",C24:AG24)</f>
        <v>0</v>
      </c>
    </row>
    <row r="25" spans="1:51" ht="12">
      <c r="A25" s="88"/>
      <c r="B25" s="3" t="s">
        <v>2</v>
      </c>
      <c r="C25" s="20" t="s">
        <v>41</v>
      </c>
      <c r="D25" s="20" t="s">
        <v>41</v>
      </c>
      <c r="E25" s="27" t="s">
        <v>41</v>
      </c>
      <c r="F25" s="14" t="s">
        <v>25</v>
      </c>
      <c r="G25" s="15" t="s">
        <v>16</v>
      </c>
      <c r="H25" s="23" t="s">
        <v>41</v>
      </c>
      <c r="I25" s="20" t="s">
        <v>41</v>
      </c>
      <c r="J25" s="20" t="s">
        <v>41</v>
      </c>
      <c r="K25" s="20" t="s">
        <v>41</v>
      </c>
      <c r="L25" s="20" t="s">
        <v>41</v>
      </c>
      <c r="M25" s="14" t="s">
        <v>25</v>
      </c>
      <c r="N25" s="15" t="s">
        <v>16</v>
      </c>
      <c r="O25" s="23" t="s">
        <v>41</v>
      </c>
      <c r="P25" s="20" t="s">
        <v>41</v>
      </c>
      <c r="Q25" s="20" t="s">
        <v>41</v>
      </c>
      <c r="R25" s="15" t="s">
        <v>24</v>
      </c>
      <c r="S25" s="20" t="s">
        <v>41</v>
      </c>
      <c r="T25" s="14" t="s">
        <v>25</v>
      </c>
      <c r="U25" s="15" t="s">
        <v>16</v>
      </c>
      <c r="V25" s="23" t="s">
        <v>41</v>
      </c>
      <c r="W25" s="20" t="s">
        <v>41</v>
      </c>
      <c r="X25" s="20" t="s">
        <v>41</v>
      </c>
      <c r="Y25" s="20" t="s">
        <v>41</v>
      </c>
      <c r="Z25" s="20" t="s">
        <v>41</v>
      </c>
      <c r="AA25" s="14" t="s">
        <v>25</v>
      </c>
      <c r="AB25" s="15" t="s">
        <v>16</v>
      </c>
      <c r="AC25" s="23" t="s">
        <v>41</v>
      </c>
      <c r="AD25" s="20" t="s">
        <v>41</v>
      </c>
      <c r="AE25" s="20" t="s">
        <v>41</v>
      </c>
      <c r="AF25" s="20" t="s">
        <v>41</v>
      </c>
      <c r="AG25" s="20" t="s">
        <v>11</v>
      </c>
      <c r="AH25" s="2"/>
      <c r="AI25" s="2"/>
      <c r="AJ25" s="2"/>
      <c r="AK25" s="2"/>
      <c r="AL25" s="2"/>
      <c r="AM25" s="5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</row>
    <row r="26" spans="1:51" ht="12">
      <c r="A26" s="88" t="s">
        <v>8</v>
      </c>
      <c r="B26" s="3" t="s">
        <v>1</v>
      </c>
      <c r="C26" s="20">
        <v>8</v>
      </c>
      <c r="D26" s="13"/>
      <c r="E26" s="13"/>
      <c r="F26" s="20">
        <v>8</v>
      </c>
      <c r="G26" s="20">
        <v>8</v>
      </c>
      <c r="H26" s="20">
        <v>8</v>
      </c>
      <c r="I26" s="20">
        <v>8</v>
      </c>
      <c r="J26" s="20">
        <v>8</v>
      </c>
      <c r="K26" s="13"/>
      <c r="L26" s="13"/>
      <c r="M26" s="20">
        <v>8</v>
      </c>
      <c r="N26" s="20">
        <v>8</v>
      </c>
      <c r="O26" s="20">
        <v>8</v>
      </c>
      <c r="P26" s="20">
        <v>8</v>
      </c>
      <c r="Q26" s="20">
        <v>8</v>
      </c>
      <c r="R26" s="13"/>
      <c r="S26" s="13"/>
      <c r="T26" s="20">
        <v>8</v>
      </c>
      <c r="U26" s="20">
        <v>8</v>
      </c>
      <c r="V26" s="20">
        <v>8</v>
      </c>
      <c r="W26" s="20">
        <v>8</v>
      </c>
      <c r="X26" s="20">
        <v>8</v>
      </c>
      <c r="Y26" s="13"/>
      <c r="Z26" s="13"/>
      <c r="AA26" s="20">
        <v>8</v>
      </c>
      <c r="AB26" s="20">
        <v>8</v>
      </c>
      <c r="AC26" s="20">
        <v>8</v>
      </c>
      <c r="AD26" s="20">
        <v>8</v>
      </c>
      <c r="AE26" s="20">
        <v>8</v>
      </c>
      <c r="AF26" s="13"/>
      <c r="AG26" s="13"/>
      <c r="AH26" s="2">
        <f t="shared" ref="AH26" si="84">SUM(AI26:AY26)-AP26-AQ26-AR26-AT26-AU26-AX26-AY26</f>
        <v>168</v>
      </c>
      <c r="AI26" s="2">
        <f t="shared" ref="AI26" si="85">SUMIF(C27:AG27,"DW",C26:AG26)</f>
        <v>0</v>
      </c>
      <c r="AJ26" s="2">
        <f t="shared" ref="AJ26" si="86">SUMIF(C27:AG27,"NŚ",C26:AG26)</f>
        <v>0</v>
      </c>
      <c r="AK26" s="2">
        <f t="shared" ref="AK26" si="87">SUMIF(C27:AG27,"GN",C26:AG26)</f>
        <v>0</v>
      </c>
      <c r="AL26" s="2">
        <f>SUMIF(C27:AG27,"NC",C26:$AG26)</f>
        <v>0</v>
      </c>
      <c r="AM26" s="5">
        <f t="shared" ref="AM26" si="88">SUMIF(C27:AG27,"P",C26:AG26)</f>
        <v>168</v>
      </c>
      <c r="AN26" s="12">
        <f t="shared" ref="AN26" si="89">SUMIF(C27:AG27,"D",C26:AG26)</f>
        <v>0</v>
      </c>
      <c r="AO26" s="12">
        <f t="shared" ref="AO26" si="90">SUMIF(C27:AG27,"SB",C26:AG26)</f>
        <v>0</v>
      </c>
      <c r="AP26" s="12">
        <f t="shared" ref="AP26" si="91">SUMIF(C27:AG27,"UW",C26:AG26)</f>
        <v>0</v>
      </c>
      <c r="AQ26" s="12">
        <f t="shared" ref="AQ26" si="92">SUMIF(C27:AG27,"UM",C26:AG26)</f>
        <v>0</v>
      </c>
      <c r="AR26" s="12">
        <f t="shared" ref="AR26" si="93">SUMIF(C27:AG27,"UB",C26:AG26)</f>
        <v>0</v>
      </c>
      <c r="AS26" s="12">
        <f t="shared" ref="AS26" si="94">SUMIF(C27:AG27,"W",C26:AG26)</f>
        <v>0</v>
      </c>
      <c r="AT26" s="12">
        <f t="shared" ref="AT26" si="95">SUMIF(C27:AG27,"CH",C26:AG26)</f>
        <v>0</v>
      </c>
      <c r="AU26" s="12">
        <f t="shared" ref="AU26" si="96">SUMIF(C27:AG27,"OP",C26:AG26)</f>
        <v>0</v>
      </c>
      <c r="AV26" s="12">
        <f t="shared" ref="AV26" si="97">SUMIF(C27:AG27,"OK.",C26:AG26)</f>
        <v>0</v>
      </c>
      <c r="AW26" s="12">
        <f t="shared" ref="AW26" si="98">SUMIF(C27:AG27,"NP.",C26:AG26)</f>
        <v>0</v>
      </c>
      <c r="AX26" s="12">
        <f t="shared" ref="AX26" si="99">SUMIF(C27:AG27,"NNP",C26:AG26)</f>
        <v>0</v>
      </c>
      <c r="AY26" s="12">
        <f t="shared" ref="AY26" si="100">SUMIF(C27:AG27,"NN",C26:AG26)</f>
        <v>0</v>
      </c>
    </row>
    <row r="27" spans="1:51" ht="12">
      <c r="A27" s="88"/>
      <c r="B27" s="3" t="s">
        <v>2</v>
      </c>
      <c r="C27" s="20" t="s">
        <v>41</v>
      </c>
      <c r="D27" s="14" t="s">
        <v>25</v>
      </c>
      <c r="E27" s="15" t="s">
        <v>16</v>
      </c>
      <c r="F27" s="24" t="s">
        <v>41</v>
      </c>
      <c r="G27" s="20" t="s">
        <v>41</v>
      </c>
      <c r="H27" s="20" t="s">
        <v>41</v>
      </c>
      <c r="I27" s="20" t="s">
        <v>41</v>
      </c>
      <c r="J27" s="20" t="s">
        <v>41</v>
      </c>
      <c r="K27" s="14" t="s">
        <v>25</v>
      </c>
      <c r="L27" s="15" t="s">
        <v>16</v>
      </c>
      <c r="M27" s="24" t="s">
        <v>41</v>
      </c>
      <c r="N27" s="20" t="s">
        <v>41</v>
      </c>
      <c r="O27" s="20" t="s">
        <v>41</v>
      </c>
      <c r="P27" s="20" t="s">
        <v>41</v>
      </c>
      <c r="Q27" s="20" t="s">
        <v>41</v>
      </c>
      <c r="R27" s="14" t="s">
        <v>25</v>
      </c>
      <c r="S27" s="15" t="s">
        <v>16</v>
      </c>
      <c r="T27" s="24" t="s">
        <v>41</v>
      </c>
      <c r="U27" s="20" t="s">
        <v>41</v>
      </c>
      <c r="V27" s="20" t="s">
        <v>41</v>
      </c>
      <c r="W27" s="20" t="s">
        <v>41</v>
      </c>
      <c r="X27" s="20" t="s">
        <v>41</v>
      </c>
      <c r="Y27" s="14" t="s">
        <v>25</v>
      </c>
      <c r="Z27" s="15" t="s">
        <v>16</v>
      </c>
      <c r="AA27" s="24" t="s">
        <v>41</v>
      </c>
      <c r="AB27" s="20" t="s">
        <v>41</v>
      </c>
      <c r="AC27" s="20" t="s">
        <v>41</v>
      </c>
      <c r="AD27" s="20" t="s">
        <v>41</v>
      </c>
      <c r="AE27" s="20" t="s">
        <v>41</v>
      </c>
      <c r="AF27" s="14" t="s">
        <v>25</v>
      </c>
      <c r="AG27" s="15" t="s">
        <v>16</v>
      </c>
      <c r="AH27" s="2"/>
      <c r="AI27" s="2"/>
      <c r="AJ27" s="2"/>
      <c r="AK27" s="2"/>
      <c r="AL27" s="2"/>
      <c r="AM27" s="5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1:51" ht="12">
      <c r="A28" s="88" t="s">
        <v>9</v>
      </c>
      <c r="B28" s="3" t="s">
        <v>1</v>
      </c>
      <c r="C28" s="20">
        <v>8</v>
      </c>
      <c r="D28" s="20">
        <v>8</v>
      </c>
      <c r="E28" s="20">
        <v>8</v>
      </c>
      <c r="F28" s="20">
        <v>8</v>
      </c>
      <c r="G28" s="20">
        <v>8</v>
      </c>
      <c r="H28" s="13"/>
      <c r="I28" s="13"/>
      <c r="J28" s="20">
        <v>8</v>
      </c>
      <c r="K28" s="20">
        <v>8</v>
      </c>
      <c r="L28" s="20">
        <v>8</v>
      </c>
      <c r="M28" s="20">
        <v>8</v>
      </c>
      <c r="N28" s="20">
        <v>8</v>
      </c>
      <c r="O28" s="13"/>
      <c r="P28" s="13"/>
      <c r="Q28" s="13"/>
      <c r="R28" s="20">
        <v>8</v>
      </c>
      <c r="S28" s="20">
        <v>8</v>
      </c>
      <c r="T28" s="20">
        <v>8</v>
      </c>
      <c r="U28" s="20">
        <v>8</v>
      </c>
      <c r="V28" s="13"/>
      <c r="W28" s="13"/>
      <c r="X28" s="20">
        <v>8</v>
      </c>
      <c r="Y28" s="20">
        <v>8</v>
      </c>
      <c r="Z28" s="20">
        <v>8</v>
      </c>
      <c r="AA28" s="20">
        <v>8</v>
      </c>
      <c r="AB28" s="20">
        <v>8</v>
      </c>
      <c r="AC28" s="13"/>
      <c r="AD28" s="13"/>
      <c r="AE28" s="20">
        <v>8</v>
      </c>
      <c r="AF28" s="20">
        <v>8</v>
      </c>
      <c r="AG28" s="20">
        <v>8</v>
      </c>
      <c r="AH28" s="2">
        <f t="shared" ref="AH28" si="101">SUM(AI28:AY28)-AP28-AQ28-AR28-AT28-AU28-AX28-AY28</f>
        <v>176</v>
      </c>
      <c r="AI28" s="2">
        <f t="shared" ref="AI28" si="102">SUMIF(C29:AG29,"DW",C28:AG28)</f>
        <v>0</v>
      </c>
      <c r="AJ28" s="2">
        <f t="shared" ref="AJ28" si="103">SUMIF(C29:AG29,"NŚ",C28:AG28)</f>
        <v>0</v>
      </c>
      <c r="AK28" s="2">
        <f t="shared" ref="AK28" si="104">SUMIF(C29:AG29,"GN",C28:AG28)</f>
        <v>0</v>
      </c>
      <c r="AL28" s="2">
        <f>SUMIF(C29:AG29,"NC",C28:$AG28)</f>
        <v>0</v>
      </c>
      <c r="AM28" s="5">
        <f t="shared" ref="AM28" si="105">SUMIF(C29:AG29,"P",C28:AG28)</f>
        <v>176</v>
      </c>
      <c r="AN28" s="12">
        <f t="shared" ref="AN28" si="106">SUMIF(C29:AG29,"D",C28:AG28)</f>
        <v>0</v>
      </c>
      <c r="AO28" s="12">
        <f t="shared" ref="AO28" si="107">SUMIF(C29:AG29,"SB",C28:AG28)</f>
        <v>0</v>
      </c>
      <c r="AP28" s="12">
        <f t="shared" ref="AP28" si="108">SUMIF(C29:AG29,"UW",C28:AG28)</f>
        <v>0</v>
      </c>
      <c r="AQ28" s="12">
        <f t="shared" ref="AQ28" si="109">SUMIF(C29:AG29,"UM",C28:AG28)</f>
        <v>0</v>
      </c>
      <c r="AR28" s="12">
        <f t="shared" ref="AR28" si="110">SUMIF(C29:AG29,"UB",C28:AG28)</f>
        <v>0</v>
      </c>
      <c r="AS28" s="12">
        <f t="shared" ref="AS28" si="111">SUMIF(C29:AG29,"W",C28:AG28)</f>
        <v>0</v>
      </c>
      <c r="AT28" s="12">
        <f t="shared" ref="AT28" si="112">SUMIF(C29:AG29,"CH",C28:AG28)</f>
        <v>0</v>
      </c>
      <c r="AU28" s="12">
        <f t="shared" ref="AU28" si="113">SUMIF(C29:AG29,"OP",C28:AG28)</f>
        <v>0</v>
      </c>
      <c r="AV28" s="12">
        <f t="shared" ref="AV28" si="114">SUMIF(C29:AG29,"OK.",C28:AG28)</f>
        <v>0</v>
      </c>
      <c r="AW28" s="12">
        <f t="shared" ref="AW28" si="115">SUMIF(C29:AG29,"NP.",C28:AG28)</f>
        <v>0</v>
      </c>
      <c r="AX28" s="12">
        <f t="shared" ref="AX28" si="116">SUMIF(C29:AG29,"NNP",C28:AG28)</f>
        <v>0</v>
      </c>
      <c r="AY28" s="12">
        <f t="shared" ref="AY28" si="117">SUMIF(C29:AG29,"NN",C28:AG28)</f>
        <v>0</v>
      </c>
    </row>
    <row r="29" spans="1:51" ht="12">
      <c r="A29" s="88"/>
      <c r="B29" s="3" t="s">
        <v>2</v>
      </c>
      <c r="C29" s="24" t="s">
        <v>41</v>
      </c>
      <c r="D29" s="20" t="s">
        <v>41</v>
      </c>
      <c r="E29" s="20" t="s">
        <v>41</v>
      </c>
      <c r="F29" s="20" t="s">
        <v>41</v>
      </c>
      <c r="G29" s="20" t="s">
        <v>41</v>
      </c>
      <c r="H29" s="14" t="s">
        <v>25</v>
      </c>
      <c r="I29" s="15" t="s">
        <v>16</v>
      </c>
      <c r="J29" s="24" t="s">
        <v>41</v>
      </c>
      <c r="K29" s="20" t="s">
        <v>41</v>
      </c>
      <c r="L29" s="20" t="s">
        <v>41</v>
      </c>
      <c r="M29" s="20" t="s">
        <v>41</v>
      </c>
      <c r="N29" s="20" t="s">
        <v>41</v>
      </c>
      <c r="O29" s="14" t="s">
        <v>25</v>
      </c>
      <c r="P29" s="15" t="s">
        <v>16</v>
      </c>
      <c r="Q29" s="15" t="s">
        <v>24</v>
      </c>
      <c r="R29" s="20" t="s">
        <v>41</v>
      </c>
      <c r="S29" s="20" t="s">
        <v>41</v>
      </c>
      <c r="T29" s="20" t="s">
        <v>41</v>
      </c>
      <c r="U29" s="20" t="s">
        <v>41</v>
      </c>
      <c r="V29" s="14" t="s">
        <v>25</v>
      </c>
      <c r="W29" s="15" t="s">
        <v>16</v>
      </c>
      <c r="X29" s="24" t="s">
        <v>41</v>
      </c>
      <c r="Y29" s="20" t="s">
        <v>41</v>
      </c>
      <c r="Z29" s="20" t="s">
        <v>41</v>
      </c>
      <c r="AA29" s="20" t="s">
        <v>41</v>
      </c>
      <c r="AB29" s="20" t="s">
        <v>41</v>
      </c>
      <c r="AC29" s="14" t="s">
        <v>25</v>
      </c>
      <c r="AD29" s="15" t="s">
        <v>16</v>
      </c>
      <c r="AE29" s="24" t="s">
        <v>41</v>
      </c>
      <c r="AF29" s="20" t="s">
        <v>41</v>
      </c>
      <c r="AG29" s="20" t="s">
        <v>41</v>
      </c>
      <c r="AH29" s="2"/>
      <c r="AI29" s="2"/>
      <c r="AJ29" s="2"/>
      <c r="AK29" s="2"/>
      <c r="AL29" s="2"/>
      <c r="AM29" s="5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</row>
    <row r="30" spans="1:51" ht="12">
      <c r="A30" s="88" t="s">
        <v>10</v>
      </c>
      <c r="B30" s="3" t="s">
        <v>1</v>
      </c>
      <c r="C30" s="20">
        <v>8</v>
      </c>
      <c r="D30" s="20">
        <v>8</v>
      </c>
      <c r="E30" s="13"/>
      <c r="F30" s="13"/>
      <c r="G30" s="20">
        <v>8</v>
      </c>
      <c r="H30" s="20">
        <v>8</v>
      </c>
      <c r="I30" s="20">
        <v>8</v>
      </c>
      <c r="J30" s="20">
        <v>8</v>
      </c>
      <c r="K30" s="20">
        <v>8</v>
      </c>
      <c r="L30" s="13"/>
      <c r="M30" s="13"/>
      <c r="N30" s="20">
        <v>8</v>
      </c>
      <c r="O30" s="20">
        <v>8</v>
      </c>
      <c r="P30" s="20">
        <v>8</v>
      </c>
      <c r="Q30" s="20">
        <v>8</v>
      </c>
      <c r="R30" s="20">
        <v>8</v>
      </c>
      <c r="S30" s="13"/>
      <c r="T30" s="13"/>
      <c r="U30" s="20">
        <v>8</v>
      </c>
      <c r="V30" s="20">
        <v>8</v>
      </c>
      <c r="W30" s="20">
        <v>8</v>
      </c>
      <c r="X30" s="20">
        <v>8</v>
      </c>
      <c r="Y30" s="20">
        <v>8</v>
      </c>
      <c r="Z30" s="13"/>
      <c r="AA30" s="13"/>
      <c r="AB30" s="20">
        <v>8</v>
      </c>
      <c r="AC30" s="20">
        <v>8</v>
      </c>
      <c r="AD30" s="20">
        <v>8</v>
      </c>
      <c r="AE30" s="20">
        <v>8</v>
      </c>
      <c r="AF30" s="20">
        <v>8</v>
      </c>
      <c r="AG30" s="20"/>
      <c r="AH30" s="2">
        <f t="shared" ref="AH30" si="118">SUM(AI30:AY30)-AP30-AQ30-AR30-AT30-AU30-AX30-AY30</f>
        <v>176</v>
      </c>
      <c r="AI30" s="2">
        <f t="shared" ref="AI30" si="119">SUMIF(C31:AG31,"DW",C30:AG30)</f>
        <v>0</v>
      </c>
      <c r="AJ30" s="2">
        <f t="shared" ref="AJ30" si="120">SUMIF(C31:AG31,"NŚ",C30:AG30)</f>
        <v>0</v>
      </c>
      <c r="AK30" s="2">
        <f t="shared" ref="AK30" si="121">SUMIF(C31:AG31,"GN",C30:AG30)</f>
        <v>0</v>
      </c>
      <c r="AL30" s="2">
        <f>SUMIF(C31:AG31,"NC",C30:$AG30)</f>
        <v>0</v>
      </c>
      <c r="AM30" s="5">
        <f t="shared" ref="AM30" si="122">SUMIF(C31:AG31,"P",C30:AG30)</f>
        <v>176</v>
      </c>
      <c r="AN30" s="12">
        <f t="shared" ref="AN30" si="123">SUMIF(C31:AG31,"D",C30:AG30)</f>
        <v>0</v>
      </c>
      <c r="AO30" s="12">
        <f t="shared" ref="AO30" si="124">SUMIF(C31:AG31,"SB",C30:AG30)</f>
        <v>0</v>
      </c>
      <c r="AP30" s="12">
        <f t="shared" ref="AP30" si="125">SUMIF(C31:AG31,"UW",C30:AG30)</f>
        <v>0</v>
      </c>
      <c r="AQ30" s="12">
        <f t="shared" ref="AQ30" si="126">SUMIF(C31:AG31,"UM",C30:AG30)</f>
        <v>0</v>
      </c>
      <c r="AR30" s="12">
        <f t="shared" ref="AR30" si="127">SUMIF(C31:AG31,"UB",C30:AG30)</f>
        <v>0</v>
      </c>
      <c r="AS30" s="12">
        <f t="shared" ref="AS30" si="128">SUMIF(C31:AG31,"W",C30:AG30)</f>
        <v>0</v>
      </c>
      <c r="AT30" s="12">
        <f t="shared" ref="AT30" si="129">SUMIF(C31:AG31,"CH",C30:AG30)</f>
        <v>0</v>
      </c>
      <c r="AU30" s="12">
        <f t="shared" ref="AU30" si="130">SUMIF(C31:AG31,"OP",C30:AG30)</f>
        <v>0</v>
      </c>
      <c r="AV30" s="12">
        <f t="shared" ref="AV30" si="131">SUMIF(C31:AG31,"OK.",C30:AG30)</f>
        <v>0</v>
      </c>
      <c r="AW30" s="12">
        <f t="shared" ref="AW30" si="132">SUMIF(C31:AG31,"NP.",C30:AG30)</f>
        <v>0</v>
      </c>
      <c r="AX30" s="12">
        <f t="shared" ref="AX30" si="133">SUMIF(C31:AG31,"NNP",C30:AG30)</f>
        <v>0</v>
      </c>
      <c r="AY30" s="12">
        <f t="shared" ref="AY30" si="134">SUMIF(C31:AG31,"NN",C30:AG30)</f>
        <v>0</v>
      </c>
    </row>
    <row r="31" spans="1:51" ht="12">
      <c r="A31" s="88"/>
      <c r="B31" s="3" t="s">
        <v>2</v>
      </c>
      <c r="C31" s="20" t="s">
        <v>41</v>
      </c>
      <c r="D31" s="20" t="s">
        <v>41</v>
      </c>
      <c r="E31" s="14" t="s">
        <v>25</v>
      </c>
      <c r="F31" s="15" t="s">
        <v>16</v>
      </c>
      <c r="G31" s="23" t="s">
        <v>41</v>
      </c>
      <c r="H31" s="20" t="s">
        <v>41</v>
      </c>
      <c r="I31" s="20" t="s">
        <v>41</v>
      </c>
      <c r="J31" s="20" t="s">
        <v>41</v>
      </c>
      <c r="K31" s="20" t="s">
        <v>41</v>
      </c>
      <c r="L31" s="14" t="s">
        <v>25</v>
      </c>
      <c r="M31" s="15" t="s">
        <v>16</v>
      </c>
      <c r="N31" s="23" t="s">
        <v>41</v>
      </c>
      <c r="O31" s="20" t="s">
        <v>41</v>
      </c>
      <c r="P31" s="20" t="s">
        <v>41</v>
      </c>
      <c r="Q31" s="20" t="s">
        <v>41</v>
      </c>
      <c r="R31" s="20" t="s">
        <v>41</v>
      </c>
      <c r="S31" s="14" t="s">
        <v>25</v>
      </c>
      <c r="T31" s="15" t="s">
        <v>16</v>
      </c>
      <c r="U31" s="23" t="s">
        <v>41</v>
      </c>
      <c r="V31" s="20" t="s">
        <v>41</v>
      </c>
      <c r="W31" s="20" t="s">
        <v>41</v>
      </c>
      <c r="X31" s="20" t="s">
        <v>41</v>
      </c>
      <c r="Y31" s="20" t="s">
        <v>41</v>
      </c>
      <c r="Z31" s="14" t="s">
        <v>25</v>
      </c>
      <c r="AA31" s="15" t="s">
        <v>16</v>
      </c>
      <c r="AB31" s="23" t="s">
        <v>41</v>
      </c>
      <c r="AC31" s="20" t="s">
        <v>41</v>
      </c>
      <c r="AD31" s="20" t="s">
        <v>41</v>
      </c>
      <c r="AE31" s="20" t="s">
        <v>41</v>
      </c>
      <c r="AF31" s="20" t="s">
        <v>41</v>
      </c>
      <c r="AG31" s="22" t="s">
        <v>11</v>
      </c>
      <c r="AH31" s="2"/>
      <c r="AI31" s="2"/>
      <c r="AJ31" s="2"/>
      <c r="AK31" s="2"/>
      <c r="AL31" s="2"/>
      <c r="AM31" s="5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</row>
    <row r="32" spans="1:51" ht="12">
      <c r="A32" s="88" t="s">
        <v>11</v>
      </c>
      <c r="B32" s="3" t="s">
        <v>1</v>
      </c>
      <c r="C32" s="13"/>
      <c r="D32" s="13"/>
      <c r="E32" s="20">
        <v>8</v>
      </c>
      <c r="F32" s="20">
        <v>8</v>
      </c>
      <c r="G32" s="20">
        <v>8</v>
      </c>
      <c r="H32" s="20">
        <v>8</v>
      </c>
      <c r="I32" s="20">
        <v>8</v>
      </c>
      <c r="J32" s="13"/>
      <c r="K32" s="13"/>
      <c r="L32" s="20">
        <v>8</v>
      </c>
      <c r="M32" s="20">
        <v>8</v>
      </c>
      <c r="N32" s="20">
        <v>8</v>
      </c>
      <c r="O32" s="20">
        <v>8</v>
      </c>
      <c r="P32" s="20">
        <v>8</v>
      </c>
      <c r="Q32" s="13"/>
      <c r="R32" s="13"/>
      <c r="S32" s="20">
        <v>8</v>
      </c>
      <c r="T32" s="20">
        <v>8</v>
      </c>
      <c r="U32" s="20">
        <v>8</v>
      </c>
      <c r="V32" s="20">
        <v>8</v>
      </c>
      <c r="W32" s="20">
        <v>8</v>
      </c>
      <c r="X32" s="13"/>
      <c r="Y32" s="13"/>
      <c r="Z32" s="20">
        <v>8</v>
      </c>
      <c r="AA32" s="20">
        <v>8</v>
      </c>
      <c r="AB32" s="20">
        <v>8</v>
      </c>
      <c r="AC32" s="20">
        <v>8</v>
      </c>
      <c r="AD32" s="20">
        <v>8</v>
      </c>
      <c r="AE32" s="13"/>
      <c r="AF32" s="13"/>
      <c r="AG32" s="20">
        <v>8</v>
      </c>
      <c r="AH32" s="2">
        <f t="shared" ref="AH32" si="135">SUM(AI32:AY32)-AP32-AQ32-AR32-AT32-AU32-AX32-AY32</f>
        <v>168</v>
      </c>
      <c r="AI32" s="2">
        <f t="shared" ref="AI32" si="136">SUMIF(C33:AG33,"DW",C32:AG32)</f>
        <v>0</v>
      </c>
      <c r="AJ32" s="2">
        <f t="shared" ref="AJ32" si="137">SUMIF(C33:AG33,"NŚ",C32:AG32)</f>
        <v>0</v>
      </c>
      <c r="AK32" s="2">
        <f t="shared" ref="AK32" si="138">SUMIF(C33:AG33,"GN",C32:AG32)</f>
        <v>0</v>
      </c>
      <c r="AL32" s="2">
        <f>SUMIF(C33:AG33,"NC",C32:$AG32)</f>
        <v>0</v>
      </c>
      <c r="AM32" s="5">
        <f t="shared" ref="AM32" si="139">SUMIF(C33:AG33,"P",C32:AG32)</f>
        <v>168</v>
      </c>
      <c r="AN32" s="12">
        <f t="shared" ref="AN32" si="140">SUMIF(C33:AG33,"D",C32:AG32)</f>
        <v>0</v>
      </c>
      <c r="AO32" s="12">
        <f t="shared" ref="AO32" si="141">SUMIF(C33:AG33,"SB",C32:AG32)</f>
        <v>0</v>
      </c>
      <c r="AP32" s="12">
        <f t="shared" ref="AP32" si="142">SUMIF(C33:AG33,"UW",C32:AG32)</f>
        <v>0</v>
      </c>
      <c r="AQ32" s="12">
        <f t="shared" ref="AQ32" si="143">SUMIF(C33:AG33,"UM",C32:AG32)</f>
        <v>0</v>
      </c>
      <c r="AR32" s="12">
        <f t="shared" ref="AR32" si="144">SUMIF(C33:AG33,"UB",C32:AG32)</f>
        <v>0</v>
      </c>
      <c r="AS32" s="12">
        <f t="shared" ref="AS32" si="145">SUMIF(C33:AG33,"W",C32:AG32)</f>
        <v>0</v>
      </c>
      <c r="AT32" s="12">
        <f t="shared" ref="AT32" si="146">SUMIF(C33:AG33,"CH",C32:AG32)</f>
        <v>0</v>
      </c>
      <c r="AU32" s="12">
        <f t="shared" ref="AU32" si="147">SUMIF(C33:AG33,"OP",C32:AG32)</f>
        <v>0</v>
      </c>
      <c r="AV32" s="12">
        <f t="shared" ref="AV32" si="148">SUMIF(C33:AG33,"OK.",C32:AG32)</f>
        <v>0</v>
      </c>
      <c r="AW32" s="12">
        <f t="shared" ref="AW32" si="149">SUMIF(C33:AG33,"NP.",C32:AG32)</f>
        <v>0</v>
      </c>
      <c r="AX32" s="12">
        <f t="shared" ref="AX32" si="150">SUMIF(C33:AG33,"NNP",C32:AG32)</f>
        <v>0</v>
      </c>
      <c r="AY32" s="12">
        <f t="shared" ref="AY32" si="151">SUMIF(C33:AG33,"NN",C32:AG32)</f>
        <v>0</v>
      </c>
    </row>
    <row r="33" spans="1:51" ht="12">
      <c r="A33" s="88"/>
      <c r="B33" s="3" t="s">
        <v>2</v>
      </c>
      <c r="C33" s="14" t="s">
        <v>25</v>
      </c>
      <c r="D33" s="15" t="s">
        <v>16</v>
      </c>
      <c r="E33" s="23" t="s">
        <v>41</v>
      </c>
      <c r="F33" s="20" t="s">
        <v>41</v>
      </c>
      <c r="G33" s="20" t="s">
        <v>41</v>
      </c>
      <c r="H33" s="20" t="s">
        <v>41</v>
      </c>
      <c r="I33" s="20" t="s">
        <v>41</v>
      </c>
      <c r="J33" s="14" t="s">
        <v>25</v>
      </c>
      <c r="K33" s="15" t="s">
        <v>16</v>
      </c>
      <c r="L33" s="23" t="s">
        <v>41</v>
      </c>
      <c r="M33" s="20" t="s">
        <v>41</v>
      </c>
      <c r="N33" s="20" t="s">
        <v>41</v>
      </c>
      <c r="O33" s="20" t="s">
        <v>41</v>
      </c>
      <c r="P33" s="20" t="s">
        <v>41</v>
      </c>
      <c r="Q33" s="14" t="s">
        <v>25</v>
      </c>
      <c r="R33" s="15" t="s">
        <v>16</v>
      </c>
      <c r="S33" s="23" t="s">
        <v>41</v>
      </c>
      <c r="T33" s="20" t="s">
        <v>41</v>
      </c>
      <c r="U33" s="20" t="s">
        <v>41</v>
      </c>
      <c r="V33" s="20" t="s">
        <v>41</v>
      </c>
      <c r="W33" s="20" t="s">
        <v>41</v>
      </c>
      <c r="X33" s="14" t="s">
        <v>25</v>
      </c>
      <c r="Y33" s="15" t="s">
        <v>16</v>
      </c>
      <c r="Z33" s="23" t="s">
        <v>41</v>
      </c>
      <c r="AA33" s="20" t="s">
        <v>41</v>
      </c>
      <c r="AB33" s="20" t="s">
        <v>41</v>
      </c>
      <c r="AC33" s="20" t="s">
        <v>41</v>
      </c>
      <c r="AD33" s="20" t="s">
        <v>41</v>
      </c>
      <c r="AE33" s="14" t="s">
        <v>25</v>
      </c>
      <c r="AF33" s="15" t="s">
        <v>16</v>
      </c>
      <c r="AG33" s="23" t="s">
        <v>41</v>
      </c>
      <c r="AH33" s="2"/>
      <c r="AI33" s="2"/>
      <c r="AJ33" s="2"/>
      <c r="AK33" s="2"/>
      <c r="AL33" s="2"/>
      <c r="AM33" s="5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</row>
    <row r="34" spans="1:51" ht="12">
      <c r="A34" s="88" t="s">
        <v>12</v>
      </c>
      <c r="B34" s="3" t="s">
        <v>1</v>
      </c>
      <c r="C34" s="13"/>
      <c r="D34" s="20">
        <v>8</v>
      </c>
      <c r="E34" s="20">
        <v>8</v>
      </c>
      <c r="F34" s="20">
        <v>8</v>
      </c>
      <c r="G34" s="13"/>
      <c r="H34" s="13"/>
      <c r="I34" s="20">
        <v>8</v>
      </c>
      <c r="J34" s="20">
        <v>8</v>
      </c>
      <c r="K34" s="20">
        <v>8</v>
      </c>
      <c r="L34" s="20">
        <v>8</v>
      </c>
      <c r="M34" s="16"/>
      <c r="N34" s="13"/>
      <c r="O34" s="13"/>
      <c r="P34" s="20">
        <v>8</v>
      </c>
      <c r="Q34" s="20">
        <v>8</v>
      </c>
      <c r="R34" s="20">
        <v>8</v>
      </c>
      <c r="S34" s="20">
        <v>8</v>
      </c>
      <c r="T34" s="20">
        <v>8</v>
      </c>
      <c r="U34" s="13"/>
      <c r="V34" s="13"/>
      <c r="W34" s="20">
        <v>8</v>
      </c>
      <c r="X34" s="20">
        <v>8</v>
      </c>
      <c r="Y34" s="20">
        <v>8</v>
      </c>
      <c r="Z34" s="20">
        <v>8</v>
      </c>
      <c r="AA34" s="20">
        <v>8</v>
      </c>
      <c r="AB34" s="13"/>
      <c r="AC34" s="13"/>
      <c r="AD34" s="20">
        <v>8</v>
      </c>
      <c r="AE34" s="20">
        <v>8</v>
      </c>
      <c r="AF34" s="20">
        <v>8</v>
      </c>
      <c r="AG34" s="20"/>
      <c r="AH34" s="2">
        <f t="shared" ref="AH34" si="152">SUM(AI34:AY34)-AP34-AQ34-AR34-AT34-AU34-AX34-AY34</f>
        <v>160</v>
      </c>
      <c r="AI34" s="2">
        <f t="shared" ref="AI34" si="153">SUMIF(C35:AG35,"DW",C34:AG34)</f>
        <v>0</v>
      </c>
      <c r="AJ34" s="2">
        <f t="shared" ref="AJ34" si="154">SUMIF(C35:AG35,"NŚ",C34:AG34)</f>
        <v>0</v>
      </c>
      <c r="AK34" s="2">
        <f t="shared" ref="AK34" si="155">SUMIF(C35:AG35,"GN",C34:AG34)</f>
        <v>0</v>
      </c>
      <c r="AL34" s="2">
        <f>SUMIF(C35:AG35,"NC",C34:$AG34)</f>
        <v>0</v>
      </c>
      <c r="AM34" s="5">
        <f t="shared" ref="AM34" si="156">SUMIF(C35:AG35,"P",C34:AG34)</f>
        <v>160</v>
      </c>
      <c r="AN34" s="12">
        <f t="shared" ref="AN34" si="157">SUMIF(C35:AG35,"D",C34:AG34)</f>
        <v>0</v>
      </c>
      <c r="AO34" s="12">
        <f t="shared" ref="AO34" si="158">SUMIF(C35:AG35,"SB",C34:AG34)</f>
        <v>0</v>
      </c>
      <c r="AP34" s="12">
        <f t="shared" ref="AP34" si="159">SUMIF(C35:AG35,"UW",C34:AG34)</f>
        <v>0</v>
      </c>
      <c r="AQ34" s="12">
        <f t="shared" ref="AQ34" si="160">SUMIF(C35:AG35,"UM",C34:AG34)</f>
        <v>0</v>
      </c>
      <c r="AR34" s="12">
        <f t="shared" ref="AR34" si="161">SUMIF(C35:AG35,"UB",C34:AG34)</f>
        <v>0</v>
      </c>
      <c r="AS34" s="12">
        <f t="shared" ref="AS34" si="162">SUMIF(C35:AG35,"W",C34:AG34)</f>
        <v>0</v>
      </c>
      <c r="AT34" s="12">
        <f t="shared" ref="AT34" si="163">SUMIF(C35:AG35,"CH",C34:AG34)</f>
        <v>0</v>
      </c>
      <c r="AU34" s="12">
        <f t="shared" ref="AU34" si="164">SUMIF(C35:AG35,"OP",C34:AG34)</f>
        <v>0</v>
      </c>
      <c r="AV34" s="12">
        <f t="shared" ref="AV34" si="165">SUMIF(C35:AG35,"OK.",C34:AG34)</f>
        <v>0</v>
      </c>
      <c r="AW34" s="12">
        <f t="shared" ref="AW34" si="166">SUMIF(C35:AG35,"NP.",C34:AG34)</f>
        <v>0</v>
      </c>
      <c r="AX34" s="12">
        <f t="shared" ref="AX34" si="167">SUMIF(C35:AG35,"NNP",C34:AG34)</f>
        <v>0</v>
      </c>
      <c r="AY34" s="12">
        <f t="shared" ref="AY34" si="168">SUMIF(C35:AG35,"NN",C34:AG34)</f>
        <v>0</v>
      </c>
    </row>
    <row r="35" spans="1:51" ht="12">
      <c r="A35" s="88"/>
      <c r="B35" s="3" t="s">
        <v>2</v>
      </c>
      <c r="C35" s="17" t="s">
        <v>24</v>
      </c>
      <c r="D35" s="20" t="s">
        <v>41</v>
      </c>
      <c r="E35" s="20" t="s">
        <v>41</v>
      </c>
      <c r="F35" s="20" t="s">
        <v>41</v>
      </c>
      <c r="G35" s="14" t="s">
        <v>25</v>
      </c>
      <c r="H35" s="15" t="s">
        <v>16</v>
      </c>
      <c r="I35" s="23" t="s">
        <v>41</v>
      </c>
      <c r="J35" s="20" t="s">
        <v>41</v>
      </c>
      <c r="K35" s="20" t="s">
        <v>41</v>
      </c>
      <c r="L35" s="20" t="s">
        <v>41</v>
      </c>
      <c r="M35" s="17" t="s">
        <v>24</v>
      </c>
      <c r="N35" s="14" t="s">
        <v>25</v>
      </c>
      <c r="O35" s="15" t="s">
        <v>16</v>
      </c>
      <c r="P35" s="23" t="s">
        <v>41</v>
      </c>
      <c r="Q35" s="20" t="s">
        <v>41</v>
      </c>
      <c r="R35" s="20" t="s">
        <v>41</v>
      </c>
      <c r="S35" s="20" t="s">
        <v>41</v>
      </c>
      <c r="T35" s="20" t="s">
        <v>41</v>
      </c>
      <c r="U35" s="14" t="s">
        <v>25</v>
      </c>
      <c r="V35" s="15" t="s">
        <v>16</v>
      </c>
      <c r="W35" s="23" t="s">
        <v>41</v>
      </c>
      <c r="X35" s="20" t="s">
        <v>41</v>
      </c>
      <c r="Y35" s="20" t="s">
        <v>41</v>
      </c>
      <c r="Z35" s="20" t="s">
        <v>41</v>
      </c>
      <c r="AA35" s="20" t="s">
        <v>41</v>
      </c>
      <c r="AB35" s="14" t="s">
        <v>25</v>
      </c>
      <c r="AC35" s="15" t="s">
        <v>16</v>
      </c>
      <c r="AD35" s="23" t="s">
        <v>41</v>
      </c>
      <c r="AE35" s="20" t="s">
        <v>41</v>
      </c>
      <c r="AF35" s="20" t="s">
        <v>41</v>
      </c>
      <c r="AG35" s="22" t="s">
        <v>11</v>
      </c>
      <c r="AH35" s="2"/>
      <c r="AI35" s="2"/>
      <c r="AJ35" s="2"/>
      <c r="AK35" s="2"/>
      <c r="AL35" s="2"/>
      <c r="AM35" s="5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</row>
    <row r="36" spans="1:51" ht="12">
      <c r="A36" s="88" t="s">
        <v>13</v>
      </c>
      <c r="B36" s="3" t="s">
        <v>1</v>
      </c>
      <c r="C36" s="20">
        <v>8</v>
      </c>
      <c r="D36" s="20">
        <v>8</v>
      </c>
      <c r="E36" s="13"/>
      <c r="F36" s="13"/>
      <c r="G36" s="20">
        <v>8</v>
      </c>
      <c r="H36" s="20">
        <v>8</v>
      </c>
      <c r="I36" s="20">
        <v>8</v>
      </c>
      <c r="J36" s="20">
        <v>8</v>
      </c>
      <c r="K36" s="20">
        <v>8</v>
      </c>
      <c r="L36" s="13"/>
      <c r="M36" s="13"/>
      <c r="N36" s="20">
        <v>8</v>
      </c>
      <c r="O36" s="20">
        <v>8</v>
      </c>
      <c r="P36" s="20">
        <v>8</v>
      </c>
      <c r="Q36" s="20">
        <v>8</v>
      </c>
      <c r="R36" s="20">
        <v>8</v>
      </c>
      <c r="S36" s="13"/>
      <c r="T36" s="13"/>
      <c r="U36" s="20">
        <v>8</v>
      </c>
      <c r="V36" s="20">
        <v>8</v>
      </c>
      <c r="W36" s="20">
        <v>8</v>
      </c>
      <c r="X36" s="20">
        <v>8</v>
      </c>
      <c r="Y36" s="20">
        <v>8</v>
      </c>
      <c r="Z36" s="13"/>
      <c r="AA36" s="28"/>
      <c r="AB36" s="16"/>
      <c r="AC36" s="20">
        <v>8</v>
      </c>
      <c r="AD36" s="20">
        <v>8</v>
      </c>
      <c r="AE36" s="20">
        <v>8</v>
      </c>
      <c r="AF36" s="20">
        <v>8</v>
      </c>
      <c r="AG36" s="20"/>
      <c r="AH36" s="2">
        <f t="shared" ref="AH36" si="169">SUM(AI36:AY36)-AP36-AQ36-AR36-AT36-AU36-AX36-AY36</f>
        <v>168</v>
      </c>
      <c r="AI36" s="2">
        <f t="shared" ref="AI36" si="170">SUMIF(C37:AG37,"DW",C36:AG36)</f>
        <v>0</v>
      </c>
      <c r="AJ36" s="2">
        <f t="shared" ref="AJ36" si="171">SUMIF(C37:AG37,"NŚ",C36:AG36)</f>
        <v>0</v>
      </c>
      <c r="AK36" s="2">
        <f t="shared" ref="AK36" si="172">SUMIF(C37:AG37,"GN",C36:AG36)</f>
        <v>0</v>
      </c>
      <c r="AL36" s="2">
        <f>SUMIF(C37:AG37,"NC",C36:$AG36)</f>
        <v>0</v>
      </c>
      <c r="AM36" s="5">
        <f t="shared" ref="AM36" si="173">SUMIF(C37:AG37,"P",C36:AG36)</f>
        <v>168</v>
      </c>
      <c r="AN36" s="12">
        <f t="shared" ref="AN36" si="174">SUMIF(C37:AG37,"D",C36:AG36)</f>
        <v>0</v>
      </c>
      <c r="AO36" s="12">
        <f t="shared" ref="AO36" si="175">SUMIF(C37:AG37,"SB",C36:AG36)</f>
        <v>0</v>
      </c>
      <c r="AP36" s="12">
        <f t="shared" ref="AP36" si="176">SUMIF(C37:AG37,"UW",C36:AG36)</f>
        <v>0</v>
      </c>
      <c r="AQ36" s="12">
        <f t="shared" ref="AQ36" si="177">SUMIF(C37:AG37,"UM",C36:AG36)</f>
        <v>0</v>
      </c>
      <c r="AR36" s="12">
        <f t="shared" ref="AR36" si="178">SUMIF(C37:AG37,"UB",C36:AG36)</f>
        <v>0</v>
      </c>
      <c r="AS36" s="12">
        <f t="shared" ref="AS36" si="179">SUMIF(C37:AG37,"W",C36:AG36)</f>
        <v>0</v>
      </c>
      <c r="AT36" s="12">
        <f t="shared" ref="AT36" si="180">SUMIF(C37:AG37,"CH",C36:AG36)</f>
        <v>0</v>
      </c>
      <c r="AU36" s="12">
        <f t="shared" ref="AU36" si="181">SUMIF(C37:AG37,"OP",C36:AG36)</f>
        <v>0</v>
      </c>
      <c r="AV36" s="12">
        <f t="shared" ref="AV36" si="182">SUMIF(C37:AG37,"OK.",C36:AG36)</f>
        <v>0</v>
      </c>
      <c r="AW36" s="12">
        <f t="shared" ref="AW36" si="183">SUMIF(C37:AG37,"NP.",C36:AG36)</f>
        <v>0</v>
      </c>
      <c r="AX36" s="12">
        <f t="shared" ref="AX36" si="184">SUMIF(C37:AG37,"NNP",C36:AG36)</f>
        <v>0</v>
      </c>
      <c r="AY36" s="12">
        <f t="shared" ref="AY36" si="185">SUMIF(C37:AG37,"NN",C36:AG36)</f>
        <v>0</v>
      </c>
    </row>
    <row r="37" spans="1:51" ht="12">
      <c r="A37" s="88"/>
      <c r="B37" s="3" t="s">
        <v>2</v>
      </c>
      <c r="C37" s="20" t="s">
        <v>41</v>
      </c>
      <c r="D37" s="20" t="s">
        <v>41</v>
      </c>
      <c r="E37" s="14" t="s">
        <v>25</v>
      </c>
      <c r="F37" s="15" t="s">
        <v>16</v>
      </c>
      <c r="G37" s="23" t="s">
        <v>41</v>
      </c>
      <c r="H37" s="20" t="s">
        <v>41</v>
      </c>
      <c r="I37" s="20" t="s">
        <v>41</v>
      </c>
      <c r="J37" s="20" t="s">
        <v>41</v>
      </c>
      <c r="K37" s="20" t="s">
        <v>41</v>
      </c>
      <c r="L37" s="14" t="s">
        <v>25</v>
      </c>
      <c r="M37" s="15" t="s">
        <v>16</v>
      </c>
      <c r="N37" s="23" t="s">
        <v>41</v>
      </c>
      <c r="O37" s="20" t="s">
        <v>41</v>
      </c>
      <c r="P37" s="20" t="s">
        <v>41</v>
      </c>
      <c r="Q37" s="20" t="s">
        <v>41</v>
      </c>
      <c r="R37" s="20" t="s">
        <v>41</v>
      </c>
      <c r="S37" s="14" t="s">
        <v>25</v>
      </c>
      <c r="T37" s="15" t="s">
        <v>16</v>
      </c>
      <c r="U37" s="23" t="s">
        <v>41</v>
      </c>
      <c r="V37" s="20" t="s">
        <v>41</v>
      </c>
      <c r="W37" s="20" t="s">
        <v>41</v>
      </c>
      <c r="X37" s="20" t="s">
        <v>41</v>
      </c>
      <c r="Y37" s="20" t="s">
        <v>41</v>
      </c>
      <c r="Z37" s="14" t="s">
        <v>25</v>
      </c>
      <c r="AA37" s="17" t="s">
        <v>16</v>
      </c>
      <c r="AB37" s="17" t="s">
        <v>24</v>
      </c>
      <c r="AC37" s="23" t="s">
        <v>41</v>
      </c>
      <c r="AD37" s="20" t="s">
        <v>41</v>
      </c>
      <c r="AE37" s="20" t="s">
        <v>41</v>
      </c>
      <c r="AF37" s="20" t="s">
        <v>41</v>
      </c>
      <c r="AG37" s="21" t="s">
        <v>25</v>
      </c>
      <c r="AH37" s="2"/>
      <c r="AI37" s="2"/>
      <c r="AJ37" s="2"/>
      <c r="AK37" s="2"/>
      <c r="AL37" s="2"/>
      <c r="AM37" s="5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</row>
    <row r="38" spans="1:51" ht="12" customHeight="1">
      <c r="A38" s="91" t="s">
        <v>19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89" t="s">
        <v>44</v>
      </c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86" t="s">
        <v>40</v>
      </c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</row>
    <row r="39" spans="1:51" ht="12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2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2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2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2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2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ht="12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ht="12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ht="25.5" customHeight="1">
      <c r="A47" s="86" t="s">
        <v>60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</row>
    <row r="48" spans="1:51" s="6" customFormat="1" ht="39" customHeight="1">
      <c r="A48" s="73" t="s">
        <v>43</v>
      </c>
      <c r="B48" s="73"/>
      <c r="C48" s="73"/>
      <c r="D48" s="73"/>
      <c r="E48" s="73"/>
      <c r="F48" s="73"/>
      <c r="G48" s="73"/>
      <c r="H48" s="73"/>
      <c r="I48" s="73"/>
      <c r="J48" s="73"/>
      <c r="K48" s="73" t="s">
        <v>48</v>
      </c>
      <c r="L48" s="73"/>
      <c r="M48" s="76"/>
      <c r="N48" s="73">
        <v>0</v>
      </c>
      <c r="O48" s="73"/>
      <c r="P48" s="73" t="s">
        <v>78</v>
      </c>
      <c r="Q48" s="73"/>
      <c r="R48" s="76"/>
      <c r="S48" s="73">
        <v>0</v>
      </c>
      <c r="T48" s="73"/>
      <c r="U48" s="73" t="s">
        <v>82</v>
      </c>
      <c r="V48" s="73"/>
      <c r="W48" s="76"/>
      <c r="X48" s="73">
        <v>0</v>
      </c>
      <c r="Y48" s="73"/>
      <c r="Z48" s="73" t="s">
        <v>49</v>
      </c>
      <c r="AA48" s="73"/>
      <c r="AB48" s="76"/>
      <c r="AC48" s="73"/>
      <c r="AD48" s="73"/>
      <c r="AE48" s="74" t="s">
        <v>83</v>
      </c>
      <c r="AF48" s="74"/>
      <c r="AG48" s="74"/>
      <c r="AH48" s="73">
        <f>(N48+S48+X48+AC48)*8</f>
        <v>0</v>
      </c>
      <c r="AI48" s="73"/>
      <c r="AJ48" s="74" t="s">
        <v>84</v>
      </c>
      <c r="AK48" s="74"/>
      <c r="AL48" s="74"/>
      <c r="AM48" s="73">
        <f>AP14+AP16+AP18+AP20+AP22+AP24+AP26+AP28+AP30+AP32++AP34+AP36</f>
        <v>0</v>
      </c>
      <c r="AN48" s="73"/>
      <c r="AO48" s="74" t="s">
        <v>45</v>
      </c>
      <c r="AP48" s="74"/>
      <c r="AQ48" s="74"/>
      <c r="AR48" s="75">
        <f>AH48-AM48</f>
        <v>0</v>
      </c>
      <c r="AS48" s="75"/>
      <c r="AT48" s="77" t="s">
        <v>59</v>
      </c>
      <c r="AU48" s="78"/>
      <c r="AV48" s="79"/>
      <c r="AW48" s="80">
        <f>AR48/8</f>
        <v>0</v>
      </c>
      <c r="AX48" s="81"/>
      <c r="AY48" s="82"/>
    </row>
    <row r="49" spans="3:51" ht="18" customHeight="1">
      <c r="C49" s="45" t="s">
        <v>85</v>
      </c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7"/>
      <c r="W49" s="47"/>
      <c r="X49" s="4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3:51" ht="13.8" customHeight="1">
      <c r="C50" s="35" t="s">
        <v>61</v>
      </c>
      <c r="D50" s="35"/>
      <c r="E50" s="35"/>
      <c r="F50" s="35"/>
      <c r="G50" s="35"/>
      <c r="H50" s="35"/>
      <c r="I50" s="35"/>
      <c r="J50" s="35"/>
      <c r="K50" s="35"/>
      <c r="L50" s="35"/>
      <c r="M50" s="49">
        <f>I6</f>
        <v>0</v>
      </c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1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3:51" ht="13.8" customHeight="1">
      <c r="C51" s="52" t="s">
        <v>62</v>
      </c>
      <c r="D51" s="53"/>
      <c r="E51" s="53"/>
      <c r="F51" s="53"/>
      <c r="G51" s="53"/>
      <c r="H51" s="53"/>
      <c r="I51" s="53"/>
      <c r="J51" s="53"/>
      <c r="K51" s="53"/>
      <c r="L51" s="54"/>
      <c r="M51" s="55" t="s">
        <v>63</v>
      </c>
      <c r="N51" s="56"/>
      <c r="O51" s="56"/>
      <c r="P51" s="57" t="s">
        <v>64</v>
      </c>
      <c r="Q51" s="56"/>
      <c r="R51" s="56"/>
      <c r="S51" s="58" t="s">
        <v>65</v>
      </c>
      <c r="T51" s="59"/>
      <c r="U51" s="59"/>
      <c r="V51" s="58" t="s">
        <v>66</v>
      </c>
      <c r="W51" s="59"/>
      <c r="X51" s="59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</row>
    <row r="52" spans="3:51" ht="13.8" customHeight="1">
      <c r="C52" s="35" t="s">
        <v>80</v>
      </c>
      <c r="D52" s="35"/>
      <c r="E52" s="35"/>
      <c r="F52" s="35"/>
      <c r="G52" s="35"/>
      <c r="H52" s="35"/>
      <c r="I52" s="35"/>
      <c r="J52" s="35"/>
      <c r="K52" s="35"/>
      <c r="L52" s="35"/>
      <c r="M52" s="42">
        <v>656</v>
      </c>
      <c r="N52" s="43"/>
      <c r="O52" s="43"/>
      <c r="P52" s="42">
        <v>680</v>
      </c>
      <c r="Q52" s="43"/>
      <c r="R52" s="43"/>
      <c r="S52" s="40">
        <v>672</v>
      </c>
      <c r="T52" s="41"/>
      <c r="U52" s="41"/>
      <c r="V52" s="40">
        <f>M52+P52+S52</f>
        <v>2008</v>
      </c>
      <c r="W52" s="41"/>
      <c r="X52" s="41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</row>
    <row r="53" spans="3:51" ht="13.8" customHeight="1">
      <c r="C53" s="35" t="s">
        <v>81</v>
      </c>
      <c r="D53" s="35"/>
      <c r="E53" s="35"/>
      <c r="F53" s="35"/>
      <c r="G53" s="35"/>
      <c r="H53" s="35"/>
      <c r="I53" s="35"/>
      <c r="J53" s="35"/>
      <c r="K53" s="35"/>
      <c r="L53" s="35"/>
      <c r="M53" s="42">
        <f>SUM(M54:O64)</f>
        <v>656</v>
      </c>
      <c r="N53" s="43"/>
      <c r="O53" s="43"/>
      <c r="P53" s="42">
        <f>SUM(P54:R64)</f>
        <v>680</v>
      </c>
      <c r="Q53" s="43"/>
      <c r="R53" s="43"/>
      <c r="S53" s="42">
        <f>SUM(S54:U64)</f>
        <v>672</v>
      </c>
      <c r="T53" s="43"/>
      <c r="U53" s="43"/>
      <c r="V53" s="40">
        <f t="shared" ref="V53:V64" si="186">M53+P53+S53</f>
        <v>2008</v>
      </c>
      <c r="W53" s="41"/>
      <c r="X53" s="41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</row>
    <row r="54" spans="3:51" ht="13.8" customHeight="1">
      <c r="C54" s="35" t="s">
        <v>67</v>
      </c>
      <c r="D54" s="35"/>
      <c r="E54" s="35"/>
      <c r="F54" s="35"/>
      <c r="G54" s="35"/>
      <c r="H54" s="35"/>
      <c r="I54" s="35"/>
      <c r="J54" s="35"/>
      <c r="K54" s="35"/>
      <c r="L54" s="35"/>
      <c r="M54" s="42">
        <f>SUM(AM14:AM20)</f>
        <v>656</v>
      </c>
      <c r="N54" s="43"/>
      <c r="O54" s="43"/>
      <c r="P54" s="42">
        <f>SUM(AM22:AM28)</f>
        <v>680</v>
      </c>
      <c r="Q54" s="43"/>
      <c r="R54" s="43"/>
      <c r="S54" s="40">
        <f>SUM(AM30:AM36)</f>
        <v>672</v>
      </c>
      <c r="T54" s="41"/>
      <c r="U54" s="41"/>
      <c r="V54" s="40">
        <f t="shared" si="186"/>
        <v>2008</v>
      </c>
      <c r="W54" s="41"/>
      <c r="X54" s="41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</row>
    <row r="55" spans="3:51" ht="13.8" customHeight="1">
      <c r="C55" s="35" t="s">
        <v>68</v>
      </c>
      <c r="D55" s="35"/>
      <c r="E55" s="35"/>
      <c r="F55" s="35"/>
      <c r="G55" s="35"/>
      <c r="H55" s="35"/>
      <c r="I55" s="35"/>
      <c r="J55" s="35"/>
      <c r="K55" s="35"/>
      <c r="L55" s="35"/>
      <c r="M55" s="42">
        <f>SUM(AP14:AP20)</f>
        <v>0</v>
      </c>
      <c r="N55" s="43"/>
      <c r="O55" s="43"/>
      <c r="P55" s="42">
        <f>SUM(AP22:AP28)</f>
        <v>0</v>
      </c>
      <c r="Q55" s="43"/>
      <c r="R55" s="43"/>
      <c r="S55" s="40">
        <f>SUM(AP30:AP36)</f>
        <v>0</v>
      </c>
      <c r="T55" s="41"/>
      <c r="U55" s="41"/>
      <c r="V55" s="40">
        <f t="shared" si="186"/>
        <v>0</v>
      </c>
      <c r="W55" s="41"/>
      <c r="X55" s="41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</row>
    <row r="56" spans="3:51" ht="13.8" customHeight="1">
      <c r="C56" s="35" t="s">
        <v>69</v>
      </c>
      <c r="D56" s="35"/>
      <c r="E56" s="35"/>
      <c r="F56" s="35"/>
      <c r="G56" s="35"/>
      <c r="H56" s="35"/>
      <c r="I56" s="35"/>
      <c r="J56" s="35"/>
      <c r="K56" s="35"/>
      <c r="L56" s="35"/>
      <c r="M56" s="42">
        <f>SUM(AT14:AT20)</f>
        <v>0</v>
      </c>
      <c r="N56" s="43"/>
      <c r="O56" s="43"/>
      <c r="P56" s="42">
        <f>SUM(AT22:AT28)</f>
        <v>0</v>
      </c>
      <c r="Q56" s="43"/>
      <c r="R56" s="43"/>
      <c r="S56" s="40">
        <f>SUM(AT30:AT36)</f>
        <v>0</v>
      </c>
      <c r="T56" s="41"/>
      <c r="U56" s="41"/>
      <c r="V56" s="40">
        <f t="shared" si="186"/>
        <v>0</v>
      </c>
      <c r="W56" s="41"/>
      <c r="X56" s="41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</row>
    <row r="57" spans="3:51" ht="13.8" customHeight="1">
      <c r="C57" s="35" t="s">
        <v>70</v>
      </c>
      <c r="D57" s="35"/>
      <c r="E57" s="35"/>
      <c r="F57" s="35"/>
      <c r="G57" s="35"/>
      <c r="H57" s="35"/>
      <c r="I57" s="35"/>
      <c r="J57" s="35"/>
      <c r="K57" s="35"/>
      <c r="L57" s="35"/>
      <c r="M57" s="42">
        <f>SUM(AU14:AU20)</f>
        <v>0</v>
      </c>
      <c r="N57" s="43"/>
      <c r="O57" s="43"/>
      <c r="P57" s="42">
        <f>SUM(AU22:AU28)</f>
        <v>0</v>
      </c>
      <c r="Q57" s="43"/>
      <c r="R57" s="43"/>
      <c r="S57" s="40">
        <f>SUM(AU30:AU36)</f>
        <v>0</v>
      </c>
      <c r="T57" s="41"/>
      <c r="U57" s="41"/>
      <c r="V57" s="40">
        <f t="shared" si="186"/>
        <v>0</v>
      </c>
      <c r="W57" s="41"/>
      <c r="X57" s="41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</row>
    <row r="58" spans="3:51" ht="13.8" customHeight="1">
      <c r="C58" s="35" t="s">
        <v>71</v>
      </c>
      <c r="D58" s="35"/>
      <c r="E58" s="35"/>
      <c r="F58" s="35"/>
      <c r="G58" s="35"/>
      <c r="H58" s="35"/>
      <c r="I58" s="35"/>
      <c r="J58" s="35"/>
      <c r="K58" s="35"/>
      <c r="L58" s="35"/>
      <c r="M58" s="42">
        <f>SUM(AV14:AV20)</f>
        <v>0</v>
      </c>
      <c r="N58" s="43"/>
      <c r="O58" s="43"/>
      <c r="P58" s="42">
        <f>SUM(AV28:AV32)</f>
        <v>0</v>
      </c>
      <c r="Q58" s="43"/>
      <c r="R58" s="43"/>
      <c r="S58" s="40">
        <f>SUM(AV30:AV36)</f>
        <v>0</v>
      </c>
      <c r="T58" s="41"/>
      <c r="U58" s="41"/>
      <c r="V58" s="40">
        <f t="shared" si="186"/>
        <v>0</v>
      </c>
      <c r="W58" s="41"/>
      <c r="X58" s="41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</row>
    <row r="59" spans="3:51" ht="13.8" customHeight="1">
      <c r="C59" s="44" t="s">
        <v>72</v>
      </c>
      <c r="D59" s="44"/>
      <c r="E59" s="44"/>
      <c r="F59" s="44"/>
      <c r="G59" s="44"/>
      <c r="H59" s="44"/>
      <c r="I59" s="44"/>
      <c r="J59" s="44"/>
      <c r="K59" s="44"/>
      <c r="L59" s="44"/>
      <c r="M59" s="42">
        <f>SUM(AO14:AO20)</f>
        <v>0</v>
      </c>
      <c r="N59" s="43"/>
      <c r="O59" s="43"/>
      <c r="P59" s="42">
        <f>SUM(AO22:AO28)</f>
        <v>0</v>
      </c>
      <c r="Q59" s="43"/>
      <c r="R59" s="43"/>
      <c r="S59" s="40">
        <f>SUM(AO30:AO36)</f>
        <v>0</v>
      </c>
      <c r="T59" s="41"/>
      <c r="U59" s="41"/>
      <c r="V59" s="40">
        <f t="shared" si="186"/>
        <v>0</v>
      </c>
      <c r="W59" s="41"/>
      <c r="X59" s="41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</row>
    <row r="60" spans="3:51" ht="13.8" customHeight="1">
      <c r="C60" s="35" t="s">
        <v>73</v>
      </c>
      <c r="D60" s="35"/>
      <c r="E60" s="35"/>
      <c r="F60" s="35"/>
      <c r="G60" s="35"/>
      <c r="H60" s="35"/>
      <c r="I60" s="35"/>
      <c r="J60" s="35"/>
      <c r="K60" s="35"/>
      <c r="L60" s="35"/>
      <c r="M60" s="42">
        <f>SUM(AW14:AY20)</f>
        <v>0</v>
      </c>
      <c r="N60" s="43"/>
      <c r="O60" s="43"/>
      <c r="P60" s="42">
        <f>SUM(AW20:AY28)</f>
        <v>0</v>
      </c>
      <c r="Q60" s="43"/>
      <c r="R60" s="43"/>
      <c r="S60" s="40">
        <f>SUM(AW30:AY36)</f>
        <v>0</v>
      </c>
      <c r="T60" s="41"/>
      <c r="U60" s="41"/>
      <c r="V60" s="40">
        <f t="shared" si="186"/>
        <v>0</v>
      </c>
      <c r="W60" s="41"/>
      <c r="X60" s="41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</row>
    <row r="61" spans="3:51" ht="13.8" customHeight="1">
      <c r="C61" s="35" t="s">
        <v>74</v>
      </c>
      <c r="D61" s="35"/>
      <c r="E61" s="35"/>
      <c r="F61" s="35"/>
      <c r="G61" s="35"/>
      <c r="H61" s="35"/>
      <c r="I61" s="35"/>
      <c r="J61" s="35"/>
      <c r="K61" s="35"/>
      <c r="L61" s="35"/>
      <c r="M61" s="42">
        <f>SUM(AI14:AL20)</f>
        <v>0</v>
      </c>
      <c r="N61" s="43"/>
      <c r="O61" s="43"/>
      <c r="P61" s="42">
        <f>SUM(AI22:AI28)</f>
        <v>0</v>
      </c>
      <c r="Q61" s="43"/>
      <c r="R61" s="43"/>
      <c r="S61" s="40">
        <f>SUM(AI30:AL36)</f>
        <v>0</v>
      </c>
      <c r="T61" s="41"/>
      <c r="U61" s="41"/>
      <c r="V61" s="40">
        <f>M61+P61+S61</f>
        <v>0</v>
      </c>
      <c r="W61" s="41"/>
      <c r="X61" s="41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</row>
    <row r="62" spans="3:51" ht="13.8" customHeight="1">
      <c r="C62" s="35" t="s">
        <v>75</v>
      </c>
      <c r="D62" s="35"/>
      <c r="E62" s="35"/>
      <c r="F62" s="35"/>
      <c r="G62" s="35"/>
      <c r="H62" s="35"/>
      <c r="I62" s="35"/>
      <c r="J62" s="35"/>
      <c r="K62" s="35"/>
      <c r="L62" s="35"/>
      <c r="M62" s="36"/>
      <c r="N62" s="37"/>
      <c r="O62" s="37"/>
      <c r="P62" s="36"/>
      <c r="Q62" s="37"/>
      <c r="R62" s="37"/>
      <c r="S62" s="38"/>
      <c r="T62" s="39"/>
      <c r="U62" s="39"/>
      <c r="V62" s="40">
        <f>M62+P62+S62</f>
        <v>0</v>
      </c>
      <c r="W62" s="41"/>
      <c r="X62" s="41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</row>
    <row r="63" spans="3:51" ht="13.8" customHeight="1">
      <c r="C63" s="35" t="s">
        <v>76</v>
      </c>
      <c r="D63" s="35"/>
      <c r="E63" s="35"/>
      <c r="F63" s="35"/>
      <c r="G63" s="35"/>
      <c r="H63" s="35"/>
      <c r="I63" s="35"/>
      <c r="J63" s="35"/>
      <c r="K63" s="35"/>
      <c r="L63" s="35"/>
      <c r="M63" s="36"/>
      <c r="N63" s="37"/>
      <c r="O63" s="37"/>
      <c r="P63" s="36"/>
      <c r="Q63" s="37"/>
      <c r="R63" s="37"/>
      <c r="S63" s="38"/>
      <c r="T63" s="39"/>
      <c r="U63" s="39"/>
      <c r="V63" s="40">
        <f>M63+P63+S63</f>
        <v>0</v>
      </c>
      <c r="W63" s="41"/>
      <c r="X63" s="41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</row>
    <row r="64" spans="3:51" ht="13.8" customHeight="1">
      <c r="C64" s="35" t="s">
        <v>77</v>
      </c>
      <c r="D64" s="35"/>
      <c r="E64" s="35"/>
      <c r="F64" s="35"/>
      <c r="G64" s="35"/>
      <c r="H64" s="35"/>
      <c r="I64" s="35"/>
      <c r="J64" s="35"/>
      <c r="K64" s="35"/>
      <c r="L64" s="35"/>
      <c r="M64" s="36"/>
      <c r="N64" s="37"/>
      <c r="O64" s="37"/>
      <c r="P64" s="36"/>
      <c r="Q64" s="37"/>
      <c r="R64" s="37"/>
      <c r="S64" s="38"/>
      <c r="T64" s="39"/>
      <c r="U64" s="39"/>
      <c r="V64" s="40">
        <f t="shared" si="186"/>
        <v>0</v>
      </c>
      <c r="W64" s="41"/>
      <c r="X64" s="41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</row>
    <row r="65" spans="3:24" ht="13.2">
      <c r="C65" s="29" t="s">
        <v>19</v>
      </c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1"/>
    </row>
    <row r="66" spans="3:24" ht="77.400000000000006" customHeight="1"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4"/>
    </row>
  </sheetData>
  <mergeCells count="196">
    <mergeCell ref="S44:U44"/>
    <mergeCell ref="V44:X44"/>
    <mergeCell ref="Y44:AA44"/>
    <mergeCell ref="AB44:AD44"/>
    <mergeCell ref="AE44:AG44"/>
    <mergeCell ref="AB45:AD45"/>
    <mergeCell ref="AE45:AG45"/>
    <mergeCell ref="M46:O46"/>
    <mergeCell ref="P46:R46"/>
    <mergeCell ref="S46:U46"/>
    <mergeCell ref="V46:X46"/>
    <mergeCell ref="Y46:AA46"/>
    <mergeCell ref="AB46:AD46"/>
    <mergeCell ref="AE46:AG46"/>
    <mergeCell ref="M45:O45"/>
    <mergeCell ref="P45:R45"/>
    <mergeCell ref="S45:U45"/>
    <mergeCell ref="V45:X45"/>
    <mergeCell ref="Y45:AA45"/>
    <mergeCell ref="AH38:AY46"/>
    <mergeCell ref="M39:O39"/>
    <mergeCell ref="P39:R39"/>
    <mergeCell ref="S39:U39"/>
    <mergeCell ref="V39:X39"/>
    <mergeCell ref="Y39:AA39"/>
    <mergeCell ref="AB39:AD39"/>
    <mergeCell ref="AE39:AG39"/>
    <mergeCell ref="M40:O40"/>
    <mergeCell ref="P40:R40"/>
    <mergeCell ref="S40:U40"/>
    <mergeCell ref="V40:X40"/>
    <mergeCell ref="Y40:AA40"/>
    <mergeCell ref="AB40:AD40"/>
    <mergeCell ref="AE40:AG40"/>
    <mergeCell ref="M41:O41"/>
    <mergeCell ref="Y41:AA41"/>
    <mergeCell ref="M43:O43"/>
    <mergeCell ref="P43:R43"/>
    <mergeCell ref="S43:U43"/>
    <mergeCell ref="V43:X43"/>
    <mergeCell ref="Y43:AA43"/>
    <mergeCell ref="AB41:AD41"/>
    <mergeCell ref="AE41:AG41"/>
    <mergeCell ref="M38:AG38"/>
    <mergeCell ref="A34:A35"/>
    <mergeCell ref="A36:A37"/>
    <mergeCell ref="A30:A31"/>
    <mergeCell ref="A32:A33"/>
    <mergeCell ref="A22:A23"/>
    <mergeCell ref="A24:A25"/>
    <mergeCell ref="A26:A27"/>
    <mergeCell ref="A28:A29"/>
    <mergeCell ref="A38:L46"/>
    <mergeCell ref="P41:R41"/>
    <mergeCell ref="S41:U41"/>
    <mergeCell ref="V41:X41"/>
    <mergeCell ref="M42:O42"/>
    <mergeCell ref="P42:R42"/>
    <mergeCell ref="S42:U42"/>
    <mergeCell ref="V42:X42"/>
    <mergeCell ref="Y42:AA42"/>
    <mergeCell ref="AB42:AD42"/>
    <mergeCell ref="AE42:AG42"/>
    <mergeCell ref="AB43:AD43"/>
    <mergeCell ref="AE43:AG43"/>
    <mergeCell ref="M44:O44"/>
    <mergeCell ref="P44:R44"/>
    <mergeCell ref="AT48:AV48"/>
    <mergeCell ref="AW48:AY48"/>
    <mergeCell ref="A12:AY12"/>
    <mergeCell ref="A11:H11"/>
    <mergeCell ref="A10:H10"/>
    <mergeCell ref="J10:K10"/>
    <mergeCell ref="L10:M10"/>
    <mergeCell ref="O10:P10"/>
    <mergeCell ref="Q10:R10"/>
    <mergeCell ref="T10:U10"/>
    <mergeCell ref="V10:W10"/>
    <mergeCell ref="Y10:Z10"/>
    <mergeCell ref="AA10:AB10"/>
    <mergeCell ref="AD10:AE10"/>
    <mergeCell ref="AF10:AG10"/>
    <mergeCell ref="AH10:AY10"/>
    <mergeCell ref="AH11:AY11"/>
    <mergeCell ref="I11:AG11"/>
    <mergeCell ref="A47:AY47"/>
    <mergeCell ref="A13:B13"/>
    <mergeCell ref="A14:A15"/>
    <mergeCell ref="A16:A17"/>
    <mergeCell ref="A18:A19"/>
    <mergeCell ref="A20:A21"/>
    <mergeCell ref="AM48:AN48"/>
    <mergeCell ref="AO48:AQ48"/>
    <mergeCell ref="AR48:AS48"/>
    <mergeCell ref="AH48:AI48"/>
    <mergeCell ref="AJ48:AL48"/>
    <mergeCell ref="A48:J48"/>
    <mergeCell ref="K48:M48"/>
    <mergeCell ref="N48:O48"/>
    <mergeCell ref="P48:R48"/>
    <mergeCell ref="S48:T48"/>
    <mergeCell ref="Z48:AB48"/>
    <mergeCell ref="AC48:AD48"/>
    <mergeCell ref="AE48:AG48"/>
    <mergeCell ref="U48:W48"/>
    <mergeCell ref="X48:Y48"/>
    <mergeCell ref="A4:AY4"/>
    <mergeCell ref="A6:H6"/>
    <mergeCell ref="A7:H7"/>
    <mergeCell ref="A8:H8"/>
    <mergeCell ref="A9:H9"/>
    <mergeCell ref="AH5:AY5"/>
    <mergeCell ref="AH6:AY6"/>
    <mergeCell ref="AH7:AY7"/>
    <mergeCell ref="AH8:AY8"/>
    <mergeCell ref="AH9:AY9"/>
    <mergeCell ref="I9:AG9"/>
    <mergeCell ref="I8:AG8"/>
    <mergeCell ref="I6:AG6"/>
    <mergeCell ref="I7:AG7"/>
    <mergeCell ref="A5:AG5"/>
    <mergeCell ref="C49:X49"/>
    <mergeCell ref="C50:L50"/>
    <mergeCell ref="M50:X50"/>
    <mergeCell ref="C51:L51"/>
    <mergeCell ref="M51:O51"/>
    <mergeCell ref="P51:R51"/>
    <mergeCell ref="S51:U51"/>
    <mergeCell ref="V51:X51"/>
    <mergeCell ref="C52:L52"/>
    <mergeCell ref="M52:O52"/>
    <mergeCell ref="P52:R52"/>
    <mergeCell ref="S52:U52"/>
    <mergeCell ref="V52:X52"/>
    <mergeCell ref="C53:L53"/>
    <mergeCell ref="M53:O53"/>
    <mergeCell ref="P53:R53"/>
    <mergeCell ref="S53:U53"/>
    <mergeCell ref="V53:X53"/>
    <mergeCell ref="C54:L54"/>
    <mergeCell ref="M54:O54"/>
    <mergeCell ref="P54:R54"/>
    <mergeCell ref="S54:U54"/>
    <mergeCell ref="V54:X54"/>
    <mergeCell ref="C55:L55"/>
    <mergeCell ref="M55:O55"/>
    <mergeCell ref="P55:R55"/>
    <mergeCell ref="S55:U55"/>
    <mergeCell ref="V55:X55"/>
    <mergeCell ref="C56:L56"/>
    <mergeCell ref="M56:O56"/>
    <mergeCell ref="P56:R56"/>
    <mergeCell ref="S56:U56"/>
    <mergeCell ref="V56:X56"/>
    <mergeCell ref="C57:L57"/>
    <mergeCell ref="M57:O57"/>
    <mergeCell ref="P57:R57"/>
    <mergeCell ref="S57:U57"/>
    <mergeCell ref="V57:X57"/>
    <mergeCell ref="C58:L58"/>
    <mergeCell ref="M58:O58"/>
    <mergeCell ref="P58:R58"/>
    <mergeCell ref="S58:U58"/>
    <mergeCell ref="V58:X58"/>
    <mergeCell ref="C59:L59"/>
    <mergeCell ref="M59:O59"/>
    <mergeCell ref="P59:R59"/>
    <mergeCell ref="S59:U59"/>
    <mergeCell ref="V59:X59"/>
    <mergeCell ref="C60:L60"/>
    <mergeCell ref="M60:O60"/>
    <mergeCell ref="P60:R60"/>
    <mergeCell ref="S60:U60"/>
    <mergeCell ref="V60:X60"/>
    <mergeCell ref="C61:L61"/>
    <mergeCell ref="M61:O61"/>
    <mergeCell ref="P61:R61"/>
    <mergeCell ref="S61:U61"/>
    <mergeCell ref="V61:X61"/>
    <mergeCell ref="C62:L62"/>
    <mergeCell ref="M62:O62"/>
    <mergeCell ref="P62:R62"/>
    <mergeCell ref="S62:U62"/>
    <mergeCell ref="V62:X62"/>
    <mergeCell ref="C65:X65"/>
    <mergeCell ref="C66:X66"/>
    <mergeCell ref="C63:L63"/>
    <mergeCell ref="M63:O63"/>
    <mergeCell ref="P63:R63"/>
    <mergeCell ref="S63:U63"/>
    <mergeCell ref="V63:X63"/>
    <mergeCell ref="C64:L64"/>
    <mergeCell ref="M64:O64"/>
    <mergeCell ref="P64:R64"/>
    <mergeCell ref="S64:U64"/>
    <mergeCell ref="V64:X64"/>
  </mergeCells>
  <conditionalFormatting sqref="C17:AG17 C19:AG19 C21:AG21 C23:AG23 C25:AG25 C27:AG27 C29:AG29 C31:AG31 C33:AG33 B35:AG35 C37:AG37 C15:AG15">
    <cfRule type="cellIs" dxfId="1" priority="241" operator="equal">
      <formula>"UW"</formula>
    </cfRule>
  </conditionalFormatting>
  <conditionalFormatting sqref="C17:AG17 C19:AG19 C21:AG21 C23:AG23 C25:AG25 C27:AG27 C29:AG29 C31:AG31 C33:AG33 C35:AG35 C37:AG37 C15:AG15">
    <cfRule type="cellIs" dxfId="0" priority="240" operator="equal">
      <formula>"SB"</formula>
    </cfRule>
  </conditionalFormatting>
  <printOptions horizontalCentered="1"/>
  <pageMargins left="0" right="0" top="1.1811023622047245" bottom="0" header="0.11811023622047245" footer="0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Szymańska</dc:creator>
  <cp:lastModifiedBy>HP</cp:lastModifiedBy>
  <cp:revision>0</cp:revision>
  <cp:lastPrinted>2019-08-14T08:08:21Z</cp:lastPrinted>
  <dcterms:created xsi:type="dcterms:W3CDTF">2019-06-24T09:36:26Z</dcterms:created>
  <dcterms:modified xsi:type="dcterms:W3CDTF">2022-01-03T11:35:34Z</dcterms:modified>
  <dc:language>pl-PL</dc:language>
</cp:coreProperties>
</file>