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TTK\14 grudnia 2024\0_uchwały\"/>
    </mc:Choice>
  </mc:AlternateContent>
  <xr:revisionPtr revIDLastSave="0" documentId="8_{4F94A63B-C3E6-40F2-AC7B-0DF822860671}" xr6:coauthVersionLast="47" xr6:coauthVersionMax="47" xr10:uidLastSave="{00000000-0000-0000-0000-000000000000}"/>
  <bookViews>
    <workbookView xWindow="-108" yWindow="-108" windowWidth="23256" windowHeight="12456" xr2:uid="{CFF556CF-F05A-4F94-A7D5-7C6755928F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E25" i="1"/>
  <c r="F25" i="1"/>
  <c r="G25" i="1"/>
  <c r="H25" i="1"/>
  <c r="I25" i="1"/>
  <c r="J25" i="1"/>
  <c r="K25" i="1"/>
  <c r="C25" i="1"/>
  <c r="D25" i="1"/>
  <c r="L24" i="1"/>
  <c r="L23" i="1"/>
  <c r="D24" i="1"/>
  <c r="D23" i="1"/>
  <c r="E24" i="1"/>
  <c r="E18" i="1"/>
  <c r="D14" i="1"/>
  <c r="L15" i="1"/>
  <c r="L14" i="1"/>
  <c r="K15" i="1"/>
  <c r="L18" i="1"/>
  <c r="L17" i="1"/>
  <c r="L21" i="1"/>
  <c r="D21" i="1"/>
  <c r="E21" i="1"/>
  <c r="E20" i="1"/>
  <c r="D20" i="1" s="1"/>
  <c r="L20" i="1" s="1"/>
  <c r="D18" i="1"/>
</calcChain>
</file>

<file path=xl/sharedStrings.xml><?xml version="1.0" encoding="utf-8"?>
<sst xmlns="http://schemas.openxmlformats.org/spreadsheetml/2006/main" count="94" uniqueCount="33">
  <si>
    <t>w zł netto</t>
  </si>
  <si>
    <t>Lp.</t>
  </si>
  <si>
    <t>Obiekt  - krótki zakres zadania</t>
  </si>
  <si>
    <t>Inne: Rządowy Program Odbud. Zabyt. dotacja Gminy Mieroszów</t>
  </si>
  <si>
    <t>I.</t>
  </si>
  <si>
    <t>ZADANIA  INWESTYCYJNE - OBIEKTY  PTTK</t>
  </si>
  <si>
    <t>Schr. PTTK "Jagodna"</t>
  </si>
  <si>
    <t>a</t>
  </si>
  <si>
    <t>-</t>
  </si>
  <si>
    <t>b</t>
  </si>
  <si>
    <t>nadzór inwestorski nad realizacją ww. zadania</t>
  </si>
  <si>
    <t>Schr. PTTK "Pod Muflonem"</t>
  </si>
  <si>
    <t>przebudowa budynku - dostosowanie do warunków technicznych (wykonanie decyzji PJSP) - wymiana drzwi  EI 30 na I p., moderniz.sanitariatów Ip. (zakończenie inwestycji-odbiór p.poż.)</t>
  </si>
  <si>
    <t xml:space="preserve">Schr. PTTK "Andrzejówka" </t>
  </si>
  <si>
    <t>modernizacja dachu budynku schroniska</t>
  </si>
  <si>
    <t>Razem rozliczenie potrzeb inwestycyjnych</t>
  </si>
  <si>
    <t>Plan zadań inwestycyjnych przekraczająych wartość amortyzacji planowanej na 2024r. - SHiS PTTK w Jeleniej Górze - KOREKTA</t>
  </si>
  <si>
    <t xml:space="preserve">przebudowa budynku schroniska: dostosowanie do warunków technicznych i wymogów p.poż.(decyzja PJSP) - wykonanie dokumentacji technicznej - I etap </t>
  </si>
  <si>
    <t>Środki już poniesione  (przed 2024r.)</t>
  </si>
  <si>
    <t>Plan finansowy zgłoszony przez jednostki administrujące bazę</t>
  </si>
  <si>
    <t>Środki do poniesienia  po 2024r.</t>
  </si>
  <si>
    <t xml:space="preserve">Całkowita wartość zadania          (kol.3+4+11) </t>
  </si>
  <si>
    <t>Ogółem do poniesienia w 2024r.</t>
  </si>
  <si>
    <t xml:space="preserve"> w tym finansowany ze środków </t>
  </si>
  <si>
    <t xml:space="preserve">PTTK/ pozyskane środki zew.   </t>
  </si>
  <si>
    <t>Własnych Spółki</t>
  </si>
  <si>
    <t>Unia Europejska</t>
  </si>
  <si>
    <t>Programy, np.: "Schronisko bez barier"</t>
  </si>
  <si>
    <t xml:space="preserve">WFOŚiGW </t>
  </si>
  <si>
    <t>Schr. PTTK "Strzecha Akademicka"</t>
  </si>
  <si>
    <t>termomodernizacja obiektu z modernizacją źródeł ciepła - II etap</t>
  </si>
  <si>
    <t>Warszawa, grudzień 2024r.</t>
  </si>
  <si>
    <t>Załącznik do uchwały Zarządu Głównego PTTK nr 137/XX/2024 z dnia 14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</si>
</sst>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0"/>
      <name val="Times New Roman CE"/>
      <family val="1"/>
      <charset val="238"/>
    </font>
    <font>
      <sz val="9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39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 CE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2" borderId="10" xfId="0" applyFont="1" applyFill="1" applyBorder="1"/>
    <xf numFmtId="0" fontId="3" fillId="2" borderId="11" xfId="0" applyFont="1" applyFill="1" applyBorder="1"/>
    <xf numFmtId="0" fontId="1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12" xfId="0" applyFont="1" applyFill="1" applyBorder="1"/>
    <xf numFmtId="0" fontId="5" fillId="0" borderId="13" xfId="0" applyFont="1" applyBorder="1" applyAlignment="1">
      <alignment horizontal="center" vertical="top"/>
    </xf>
    <xf numFmtId="4" fontId="1" fillId="0" borderId="14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top"/>
    </xf>
    <xf numFmtId="4" fontId="8" fillId="0" borderId="1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top"/>
    </xf>
    <xf numFmtId="0" fontId="8" fillId="0" borderId="18" xfId="0" applyFont="1" applyBorder="1" applyAlignment="1">
      <alignment horizontal="left" vertical="center" wrapText="1"/>
    </xf>
    <xf numFmtId="4" fontId="1" fillId="0" borderId="18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top"/>
    </xf>
    <xf numFmtId="0" fontId="6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23" xfId="0" applyFont="1" applyBorder="1"/>
    <xf numFmtId="0" fontId="8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2" fontId="12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3601B-C88E-4E91-940A-054F89ED44C7}">
  <dimension ref="A2:L29"/>
  <sheetViews>
    <sheetView tabSelected="1" workbookViewId="0">
      <selection activeCell="I7" sqref="I7"/>
    </sheetView>
  </sheetViews>
  <sheetFormatPr defaultRowHeight="14.4" x14ac:dyDescent="0.3"/>
  <cols>
    <col min="1" max="1" width="4" customWidth="1"/>
    <col min="2" max="2" width="42.33203125" customWidth="1"/>
    <col min="3" max="3" width="10.5546875" customWidth="1"/>
    <col min="4" max="4" width="12" customWidth="1"/>
    <col min="5" max="6" width="9.6640625" customWidth="1"/>
    <col min="7" max="7" width="9.44140625" customWidth="1"/>
    <col min="8" max="8" width="10.109375" customWidth="1"/>
    <col min="9" max="9" width="9.5546875" customWidth="1"/>
    <col min="10" max="10" width="12.109375" customWidth="1"/>
    <col min="11" max="11" width="10.6640625" customWidth="1"/>
    <col min="12" max="12" width="11.109375" customWidth="1"/>
  </cols>
  <sheetData>
    <row r="2" spans="1:12" x14ac:dyDescent="0.3">
      <c r="E2" s="49" t="s">
        <v>32</v>
      </c>
      <c r="F2" s="49"/>
      <c r="G2" s="49"/>
      <c r="H2" s="49"/>
      <c r="I2" s="49"/>
      <c r="J2" s="49"/>
      <c r="K2" s="49"/>
      <c r="L2" s="49"/>
    </row>
    <row r="5" spans="1:12" ht="15.6" x14ac:dyDescent="0.3">
      <c r="A5" s="53" t="s">
        <v>16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7" spans="1:12" ht="15" thickBot="1" x14ac:dyDescent="0.35">
      <c r="A7" s="1"/>
      <c r="B7" s="1"/>
      <c r="C7" s="1"/>
      <c r="D7" s="1"/>
      <c r="E7" s="1"/>
      <c r="F7" s="1"/>
      <c r="G7" s="1"/>
      <c r="H7" s="1"/>
      <c r="L7" s="2" t="s">
        <v>0</v>
      </c>
    </row>
    <row r="8" spans="1:12" ht="15" thickBot="1" x14ac:dyDescent="0.35">
      <c r="A8" s="3"/>
      <c r="B8" s="4"/>
      <c r="C8" s="54" t="s">
        <v>18</v>
      </c>
      <c r="D8" s="57" t="s">
        <v>19</v>
      </c>
      <c r="E8" s="58"/>
      <c r="F8" s="58"/>
      <c r="G8" s="58"/>
      <c r="H8" s="58"/>
      <c r="I8" s="58"/>
      <c r="J8" s="59"/>
      <c r="K8" s="54" t="s">
        <v>20</v>
      </c>
      <c r="L8" s="60" t="s">
        <v>21</v>
      </c>
    </row>
    <row r="9" spans="1:12" ht="15" thickBot="1" x14ac:dyDescent="0.35">
      <c r="A9" s="5"/>
      <c r="B9" s="6"/>
      <c r="C9" s="55"/>
      <c r="D9" s="60" t="s">
        <v>22</v>
      </c>
      <c r="E9" s="50" t="s">
        <v>23</v>
      </c>
      <c r="F9" s="51"/>
      <c r="G9" s="51"/>
      <c r="H9" s="51"/>
      <c r="I9" s="51"/>
      <c r="J9" s="52"/>
      <c r="K9" s="55"/>
      <c r="L9" s="61"/>
    </row>
    <row r="10" spans="1:12" ht="62.25" customHeight="1" thickBot="1" x14ac:dyDescent="0.35">
      <c r="A10" s="7" t="s">
        <v>1</v>
      </c>
      <c r="B10" s="8" t="s">
        <v>2</v>
      </c>
      <c r="C10" s="56"/>
      <c r="D10" s="62"/>
      <c r="E10" s="39" t="s">
        <v>24</v>
      </c>
      <c r="F10" s="40" t="s">
        <v>25</v>
      </c>
      <c r="G10" s="41" t="s">
        <v>26</v>
      </c>
      <c r="H10" s="42" t="s">
        <v>27</v>
      </c>
      <c r="I10" s="41" t="s">
        <v>28</v>
      </c>
      <c r="J10" s="9" t="s">
        <v>3</v>
      </c>
      <c r="K10" s="56"/>
      <c r="L10" s="62"/>
    </row>
    <row r="11" spans="1:12" ht="11.25" customHeight="1" thickBot="1" x14ac:dyDescent="0.35">
      <c r="A11" s="43">
        <v>1</v>
      </c>
      <c r="B11" s="43">
        <v>2</v>
      </c>
      <c r="C11" s="44">
        <v>3</v>
      </c>
      <c r="D11" s="44">
        <v>4</v>
      </c>
      <c r="E11" s="44">
        <v>5</v>
      </c>
      <c r="F11" s="45">
        <v>6</v>
      </c>
      <c r="G11" s="45">
        <v>7</v>
      </c>
      <c r="H11" s="45">
        <v>8</v>
      </c>
      <c r="I11" s="46">
        <v>9</v>
      </c>
      <c r="J11" s="45">
        <v>10</v>
      </c>
      <c r="K11" s="45">
        <v>11</v>
      </c>
      <c r="L11" s="45">
        <v>12</v>
      </c>
    </row>
    <row r="12" spans="1:12" x14ac:dyDescent="0.3">
      <c r="A12" s="10" t="s">
        <v>4</v>
      </c>
      <c r="B12" s="11" t="s">
        <v>5</v>
      </c>
      <c r="C12" s="12"/>
      <c r="D12" s="13"/>
      <c r="E12" s="14"/>
      <c r="F12" s="14"/>
      <c r="G12" s="14"/>
      <c r="H12" s="14"/>
      <c r="I12" s="14"/>
      <c r="J12" s="14"/>
      <c r="K12" s="14"/>
      <c r="L12" s="15"/>
    </row>
    <row r="13" spans="1:12" ht="13.95" customHeight="1" x14ac:dyDescent="0.3">
      <c r="A13" s="16">
        <v>1</v>
      </c>
      <c r="B13" s="48" t="s">
        <v>6</v>
      </c>
      <c r="C13" s="17"/>
      <c r="D13" s="18"/>
      <c r="E13" s="17"/>
      <c r="F13" s="17"/>
      <c r="G13" s="17"/>
      <c r="H13" s="19"/>
      <c r="I13" s="19"/>
      <c r="J13" s="19"/>
      <c r="K13" s="19"/>
      <c r="L13" s="20"/>
    </row>
    <row r="14" spans="1:12" ht="42" customHeight="1" x14ac:dyDescent="0.3">
      <c r="A14" s="21" t="s">
        <v>7</v>
      </c>
      <c r="B14" s="38" t="s">
        <v>17</v>
      </c>
      <c r="C14" s="17" t="s">
        <v>8</v>
      </c>
      <c r="D14" s="22">
        <f>E14</f>
        <v>55000</v>
      </c>
      <c r="E14" s="17">
        <v>55000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>
        <v>600000</v>
      </c>
      <c r="L14" s="20">
        <f>D14+K14</f>
        <v>655000</v>
      </c>
    </row>
    <row r="15" spans="1:12" ht="13.95" customHeight="1" x14ac:dyDescent="0.3">
      <c r="A15" s="23" t="s">
        <v>9</v>
      </c>
      <c r="B15" s="24" t="s">
        <v>10</v>
      </c>
      <c r="C15" s="25" t="s">
        <v>8</v>
      </c>
      <c r="D15" s="26">
        <v>0</v>
      </c>
      <c r="E15" s="25">
        <v>0</v>
      </c>
      <c r="F15" s="25" t="s">
        <v>8</v>
      </c>
      <c r="G15" s="25" t="s">
        <v>8</v>
      </c>
      <c r="H15" s="25" t="s">
        <v>8</v>
      </c>
      <c r="I15" s="25" t="s">
        <v>8</v>
      </c>
      <c r="J15" s="25" t="s">
        <v>8</v>
      </c>
      <c r="K15" s="25">
        <f>K14*1.5%</f>
        <v>9000</v>
      </c>
      <c r="L15" s="27">
        <f>D15+K15</f>
        <v>9000</v>
      </c>
    </row>
    <row r="16" spans="1:12" ht="13.95" customHeight="1" x14ac:dyDescent="0.3">
      <c r="A16" s="28">
        <v>2</v>
      </c>
      <c r="B16" s="48" t="s">
        <v>11</v>
      </c>
      <c r="C16" s="17"/>
      <c r="D16" s="22"/>
      <c r="E16" s="17"/>
      <c r="F16" s="17"/>
      <c r="G16" s="17"/>
      <c r="H16" s="17"/>
      <c r="I16" s="17"/>
      <c r="J16" s="17"/>
      <c r="K16" s="17"/>
      <c r="L16" s="20"/>
    </row>
    <row r="17" spans="1:12" ht="53.25" customHeight="1" x14ac:dyDescent="0.3">
      <c r="A17" s="29" t="s">
        <v>7</v>
      </c>
      <c r="B17" s="38" t="s">
        <v>12</v>
      </c>
      <c r="C17" s="17" t="s">
        <v>8</v>
      </c>
      <c r="D17" s="22">
        <v>250000</v>
      </c>
      <c r="E17" s="17">
        <v>250000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20">
        <f>D17</f>
        <v>250000</v>
      </c>
    </row>
    <row r="18" spans="1:12" ht="13.95" customHeight="1" x14ac:dyDescent="0.3">
      <c r="A18" s="23" t="s">
        <v>9</v>
      </c>
      <c r="B18" s="24" t="s">
        <v>10</v>
      </c>
      <c r="C18" s="25" t="s">
        <v>8</v>
      </c>
      <c r="D18" s="26">
        <f>D17*1.5%</f>
        <v>3750</v>
      </c>
      <c r="E18" s="25">
        <f>E17*1.5%</f>
        <v>3750</v>
      </c>
      <c r="F18" s="25" t="s">
        <v>8</v>
      </c>
      <c r="G18" s="25" t="s">
        <v>8</v>
      </c>
      <c r="H18" s="25" t="s">
        <v>8</v>
      </c>
      <c r="I18" s="25" t="s">
        <v>8</v>
      </c>
      <c r="J18" s="25" t="s">
        <v>8</v>
      </c>
      <c r="K18" s="25" t="s">
        <v>8</v>
      </c>
      <c r="L18" s="27">
        <f>D18</f>
        <v>3750</v>
      </c>
    </row>
    <row r="19" spans="1:12" ht="13.95" customHeight="1" x14ac:dyDescent="0.3">
      <c r="A19" s="16">
        <v>3</v>
      </c>
      <c r="B19" s="30" t="s">
        <v>13</v>
      </c>
      <c r="C19" s="17"/>
      <c r="D19" s="22"/>
      <c r="E19" s="17"/>
      <c r="F19" s="17"/>
      <c r="G19" s="17"/>
      <c r="H19" s="17"/>
      <c r="I19" s="17"/>
      <c r="J19" s="17"/>
      <c r="K19" s="17"/>
      <c r="L19" s="20"/>
    </row>
    <row r="20" spans="1:12" ht="13.95" customHeight="1" x14ac:dyDescent="0.3">
      <c r="A20" s="21" t="s">
        <v>7</v>
      </c>
      <c r="B20" s="31" t="s">
        <v>14</v>
      </c>
      <c r="C20" s="17" t="s">
        <v>8</v>
      </c>
      <c r="D20" s="22">
        <f>J20+E20</f>
        <v>823714.69</v>
      </c>
      <c r="E20" s="22">
        <f>194068.21+45546.48+4100</f>
        <v>243714.69</v>
      </c>
      <c r="F20" s="17" t="s">
        <v>8</v>
      </c>
      <c r="G20" s="17" t="s">
        <v>8</v>
      </c>
      <c r="H20" s="17" t="s">
        <v>8</v>
      </c>
      <c r="I20" s="17" t="s">
        <v>8</v>
      </c>
      <c r="J20" s="17">
        <v>580000</v>
      </c>
      <c r="K20" s="17" t="s">
        <v>8</v>
      </c>
      <c r="L20" s="20">
        <f>D20</f>
        <v>823714.69</v>
      </c>
    </row>
    <row r="21" spans="1:12" ht="13.95" customHeight="1" x14ac:dyDescent="0.3">
      <c r="A21" s="23" t="s">
        <v>9</v>
      </c>
      <c r="B21" s="24" t="s">
        <v>10</v>
      </c>
      <c r="C21" s="25" t="s">
        <v>8</v>
      </c>
      <c r="D21" s="26">
        <f>E21</f>
        <v>12355.72035</v>
      </c>
      <c r="E21" s="25">
        <f>(E20+J20)*1.5%</f>
        <v>12355.72035</v>
      </c>
      <c r="F21" s="25" t="s">
        <v>8</v>
      </c>
      <c r="G21" s="25" t="s">
        <v>8</v>
      </c>
      <c r="H21" s="25" t="s">
        <v>8</v>
      </c>
      <c r="I21" s="25" t="s">
        <v>8</v>
      </c>
      <c r="J21" s="25" t="s">
        <v>8</v>
      </c>
      <c r="K21" s="25" t="s">
        <v>8</v>
      </c>
      <c r="L21" s="27">
        <f>D21</f>
        <v>12355.72035</v>
      </c>
    </row>
    <row r="22" spans="1:12" ht="13.95" customHeight="1" x14ac:dyDescent="0.3">
      <c r="A22" s="28">
        <v>4</v>
      </c>
      <c r="B22" s="48" t="s">
        <v>29</v>
      </c>
      <c r="C22" s="17"/>
      <c r="D22" s="22"/>
      <c r="E22" s="17"/>
      <c r="F22" s="17"/>
      <c r="G22" s="17"/>
      <c r="H22" s="17"/>
      <c r="I22" s="17"/>
      <c r="J22" s="17"/>
      <c r="K22" s="17"/>
      <c r="L22" s="20"/>
    </row>
    <row r="23" spans="1:12" ht="23.25" customHeight="1" x14ac:dyDescent="0.3">
      <c r="A23" s="21" t="s">
        <v>7</v>
      </c>
      <c r="B23" s="38" t="s">
        <v>30</v>
      </c>
      <c r="C23" s="17" t="s">
        <v>8</v>
      </c>
      <c r="D23" s="22">
        <f>E23</f>
        <v>200000</v>
      </c>
      <c r="E23" s="17">
        <v>200000</v>
      </c>
      <c r="F23" s="17" t="s">
        <v>8</v>
      </c>
      <c r="G23" s="17" t="s">
        <v>8</v>
      </c>
      <c r="H23" s="17" t="s">
        <v>8</v>
      </c>
      <c r="I23" s="17" t="s">
        <v>8</v>
      </c>
      <c r="J23" s="17" t="s">
        <v>8</v>
      </c>
      <c r="K23" s="17" t="s">
        <v>8</v>
      </c>
      <c r="L23" s="20">
        <f>D23</f>
        <v>200000</v>
      </c>
    </row>
    <row r="24" spans="1:12" ht="13.95" customHeight="1" thickBot="1" x14ac:dyDescent="0.35">
      <c r="A24" s="23" t="s">
        <v>9</v>
      </c>
      <c r="B24" s="24" t="s">
        <v>10</v>
      </c>
      <c r="C24" s="17" t="s">
        <v>8</v>
      </c>
      <c r="D24" s="22">
        <f>E24</f>
        <v>3000</v>
      </c>
      <c r="E24" s="17">
        <f>E23*1.5%</f>
        <v>3000</v>
      </c>
      <c r="F24" s="17" t="s">
        <v>8</v>
      </c>
      <c r="G24" s="17" t="s">
        <v>8</v>
      </c>
      <c r="H24" s="17" t="s">
        <v>8</v>
      </c>
      <c r="I24" s="17" t="s">
        <v>8</v>
      </c>
      <c r="J24" s="17" t="s">
        <v>8</v>
      </c>
      <c r="K24" s="17" t="s">
        <v>8</v>
      </c>
      <c r="L24" s="20">
        <f>D24</f>
        <v>3000</v>
      </c>
    </row>
    <row r="25" spans="1:12" ht="24.75" customHeight="1" thickBot="1" x14ac:dyDescent="0.35">
      <c r="A25" s="32"/>
      <c r="B25" s="33" t="s">
        <v>15</v>
      </c>
      <c r="C25" s="34">
        <f>SUM(C14:C24)</f>
        <v>0</v>
      </c>
      <c r="D25" s="34">
        <f>SUM(D14:D24)</f>
        <v>1347820.41035</v>
      </c>
      <c r="E25" s="34">
        <f t="shared" ref="E25:K25" si="0">SUM(E14:E24)</f>
        <v>767820.4103499999</v>
      </c>
      <c r="F25" s="34">
        <f t="shared" si="0"/>
        <v>0</v>
      </c>
      <c r="G25" s="34">
        <f t="shared" si="0"/>
        <v>0</v>
      </c>
      <c r="H25" s="34">
        <f t="shared" si="0"/>
        <v>0</v>
      </c>
      <c r="I25" s="34">
        <f t="shared" si="0"/>
        <v>0</v>
      </c>
      <c r="J25" s="34">
        <f t="shared" si="0"/>
        <v>580000</v>
      </c>
      <c r="K25" s="34">
        <f t="shared" si="0"/>
        <v>609000</v>
      </c>
      <c r="L25" s="35">
        <f>SUM(L14:L24)</f>
        <v>1956820.41035</v>
      </c>
    </row>
    <row r="26" spans="1:12" x14ac:dyDescent="0.3">
      <c r="A26" s="36"/>
      <c r="B26" s="37"/>
      <c r="C26" s="37"/>
      <c r="D26" s="37"/>
      <c r="E26" s="37"/>
      <c r="F26" s="37"/>
      <c r="G26" s="37"/>
      <c r="H26" s="37"/>
      <c r="I26" s="37"/>
    </row>
    <row r="29" spans="1:12" x14ac:dyDescent="0.3">
      <c r="B29" s="47" t="s">
        <v>31</v>
      </c>
    </row>
  </sheetData>
  <mergeCells count="8">
    <mergeCell ref="E2:L2"/>
    <mergeCell ref="E9:J9"/>
    <mergeCell ref="A5:L5"/>
    <mergeCell ref="C8:C10"/>
    <mergeCell ref="D8:J8"/>
    <mergeCell ref="K8:K10"/>
    <mergeCell ref="L8:L10"/>
    <mergeCell ref="D9:D10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C8E46EB2EC1845A564F5B340B72149" ma:contentTypeVersion="5" ma:contentTypeDescription="Utwórz nowy dokument." ma:contentTypeScope="" ma:versionID="28b249d0b7f653e6e0c5eb5082309170">
  <xsd:schema xmlns:xsd="http://www.w3.org/2001/XMLSchema" xmlns:xs="http://www.w3.org/2001/XMLSchema" xmlns:p="http://schemas.microsoft.com/office/2006/metadata/properties" xmlns:ns3="ce0a3e64-4187-475b-835b-38a1ed28b7e3" targetNamespace="http://schemas.microsoft.com/office/2006/metadata/properties" ma:root="true" ma:fieldsID="43fca407191713ba31f127763f4bfcb3" ns3:_="">
    <xsd:import namespace="ce0a3e64-4187-475b-835b-38a1ed28b7e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0a3e64-4187-475b-835b-38a1ed28b7e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CC9F0F-2166-4E27-85B0-46740C2351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FD0482-53CC-4894-BF6D-9ED3E99C4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0a3e64-4187-475b-835b-38a1ed28b7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031DDF-24C7-459D-9909-EEE084EE2D9E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e0a3e64-4187-475b-835b-38a1ed28b7e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Kaliszewska</dc:creator>
  <cp:lastModifiedBy>Karol Chojnacki</cp:lastModifiedBy>
  <cp:lastPrinted>2024-11-30T15:40:16Z</cp:lastPrinted>
  <dcterms:created xsi:type="dcterms:W3CDTF">2024-11-30T14:14:11Z</dcterms:created>
  <dcterms:modified xsi:type="dcterms:W3CDTF">2024-12-16T12:43:14Z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0x01010068C8E46EB2EC1845A564F5B340B72149</vt:lpwstr>
  </property>
</Properties>
</file>